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5328" windowWidth="14808" windowHeight="2796"/>
  </bookViews>
  <sheets>
    <sheet name="Лист1" sheetId="1" r:id="rId1"/>
    <sheet name="Лист2" sheetId="2" r:id="rId2"/>
    <sheet name="Лист3" sheetId="3" r:id="rId3"/>
    <sheet name="Лист4" sheetId="4" r:id="rId4"/>
  </sheets>
  <definedNames>
    <definedName name="_xlnm.Print_Titles" localSheetId="0">Лист1!$4:$5</definedName>
  </definedNames>
  <calcPr calcId="144525"/>
</workbook>
</file>

<file path=xl/calcChain.xml><?xml version="1.0" encoding="utf-8"?>
<calcChain xmlns="http://schemas.openxmlformats.org/spreadsheetml/2006/main">
  <c r="P225" i="1" l="1"/>
  <c r="G228" i="1" l="1"/>
  <c r="G112" i="1"/>
  <c r="G9" i="1" l="1"/>
  <c r="G227" i="1" l="1"/>
  <c r="G188" i="1" l="1"/>
  <c r="G187" i="1"/>
  <c r="G181" i="1"/>
  <c r="G180" i="1"/>
  <c r="G168" i="1"/>
  <c r="G143" i="1"/>
  <c r="G131" i="1"/>
  <c r="G47" i="1"/>
  <c r="G46" i="1"/>
  <c r="G8" i="1"/>
  <c r="G165" i="1" l="1"/>
  <c r="G164" i="1"/>
  <c r="G54" i="1"/>
  <c r="G17" i="1"/>
  <c r="G16" i="1"/>
  <c r="G14" i="1"/>
  <c r="G141" i="1"/>
  <c r="G140" i="1"/>
  <c r="G199" i="1" l="1"/>
  <c r="G198" i="1"/>
  <c r="G197" i="1"/>
  <c r="G196" i="1"/>
  <c r="G119" i="1" l="1"/>
  <c r="G117" i="1"/>
  <c r="G116" i="1"/>
  <c r="G114" i="1"/>
  <c r="G113" i="1"/>
  <c r="G88" i="1"/>
  <c r="G87" i="1"/>
  <c r="G224" i="1"/>
  <c r="G223" i="1"/>
  <c r="G191" i="1" l="1"/>
  <c r="G190" i="1"/>
  <c r="G74" i="1"/>
  <c r="G73" i="1"/>
  <c r="G209" i="1" l="1"/>
  <c r="G208" i="1"/>
  <c r="L225" i="1" l="1"/>
  <c r="M228" i="1"/>
  <c r="M111" i="1" l="1"/>
  <c r="G111" i="1" s="1"/>
  <c r="G20" i="1"/>
  <c r="G19" i="1"/>
  <c r="M136" i="1" l="1"/>
  <c r="G136" i="1" s="1"/>
  <c r="M135" i="1"/>
  <c r="G135" i="1" s="1"/>
  <c r="G201" i="1" l="1"/>
  <c r="G200" i="1"/>
  <c r="G220" i="1" l="1"/>
  <c r="G219" i="1"/>
  <c r="G218" i="1"/>
  <c r="M217" i="1"/>
  <c r="M225" i="1" s="1"/>
  <c r="G225" i="1" s="1"/>
  <c r="G217" i="1" l="1"/>
  <c r="G40" i="1" l="1"/>
  <c r="G41" i="1" l="1"/>
  <c r="G11" i="1"/>
  <c r="G12" i="1"/>
  <c r="I195" i="1" l="1"/>
  <c r="G195" i="1" s="1"/>
  <c r="G178" i="1" l="1"/>
  <c r="G177" i="1" l="1"/>
  <c r="G150" i="1" l="1"/>
  <c r="G147" i="1"/>
  <c r="G146" i="1"/>
  <c r="G138" i="1"/>
  <c r="G137" i="1"/>
  <c r="G38" i="1"/>
  <c r="G37" i="1"/>
  <c r="I194" i="1" l="1"/>
  <c r="G194" i="1" s="1"/>
  <c r="G172" i="1" l="1"/>
  <c r="G171" i="1"/>
</calcChain>
</file>

<file path=xl/sharedStrings.xml><?xml version="1.0" encoding="utf-8"?>
<sst xmlns="http://schemas.openxmlformats.org/spreadsheetml/2006/main" count="650" uniqueCount="332">
  <si>
    <t>Срок исполнения</t>
  </si>
  <si>
    <t>Всего, тыс.руб.</t>
  </si>
  <si>
    <t xml:space="preserve">№ п/п </t>
  </si>
  <si>
    <t>Наименование мероприятия</t>
  </si>
  <si>
    <t>Финансовые ресурсы (тыс.руб.)</t>
  </si>
  <si>
    <t>Всего</t>
  </si>
  <si>
    <t>Местный бюджет</t>
  </si>
  <si>
    <t>7 шт.</t>
  </si>
  <si>
    <t>2 шт.</t>
  </si>
  <si>
    <t>3 шт.</t>
  </si>
  <si>
    <t>МБУ "ТСС"</t>
  </si>
  <si>
    <t xml:space="preserve">Текущее содержание цветников и газонов на территории города Похвистнево </t>
  </si>
  <si>
    <t>Объемный показатель по мероприятию, ед.изм.</t>
  </si>
  <si>
    <t>Озеленение малоозеленённых городских территорий:                                                                                              - посадка и полив деревьев</t>
  </si>
  <si>
    <t>город Похвистнево</t>
  </si>
  <si>
    <t>4 шт.</t>
  </si>
  <si>
    <t xml:space="preserve"> - ул. Газовиков, 15В</t>
  </si>
  <si>
    <t xml:space="preserve"> - ул. Лермонтова,20,22</t>
  </si>
  <si>
    <t>Посадка и полив деревьев в рамках регионального конкурса "Дни защиты от экологической опасности на территории Самарской области"</t>
  </si>
  <si>
    <t xml:space="preserve">Посадка и полив деревьев в рамках экологического субботника "Зелёная Россия" </t>
  </si>
  <si>
    <t>2173 шт.</t>
  </si>
  <si>
    <t>Мероприятия по безопасности дорожного движения, в т.ч.:</t>
  </si>
  <si>
    <t>Обустройство наиболее опасных участков улично-дорожной сети города дорожными ограждениями</t>
  </si>
  <si>
    <t xml:space="preserve">Обустройство дорожной  горизонтальной разметки  </t>
  </si>
  <si>
    <t xml:space="preserve">Установка дорожных знаков </t>
  </si>
  <si>
    <t xml:space="preserve">Установка светофоров на пешеходных переходах </t>
  </si>
  <si>
    <t>Услуги по перевозке невостребованных и неопознанных умерших с места происшествия до морга</t>
  </si>
  <si>
    <t>Ремонт ограждения кладбища в части города Похвистнево Красные Пески</t>
  </si>
  <si>
    <t>Текущее содержание воинских захоронений</t>
  </si>
  <si>
    <t>697 шт.</t>
  </si>
  <si>
    <t>Субсидии на оказание услуг, в т.ч.:</t>
  </si>
  <si>
    <t xml:space="preserve">Оказание населению услуг бани, по тарифам, установленным Администрацией городского округа Похвистнево </t>
  </si>
  <si>
    <t>Оказание услуг по вывозу жидких   бытовых отходов</t>
  </si>
  <si>
    <t xml:space="preserve">текущее содержание дорог города Похвистнево </t>
  </si>
  <si>
    <t>текущее содержание МАФ</t>
  </si>
  <si>
    <t>текущее содержание спортивных площадок</t>
  </si>
  <si>
    <t xml:space="preserve">Текущее содержание объектов благоустройства поселка Октябрьский </t>
  </si>
  <si>
    <t>1.3.1.</t>
  </si>
  <si>
    <t>Цель. 1. Обеспечение комфортных условий проживания граждан, повышение уровня благоустройства территории городского округа Похвистнево.</t>
  </si>
  <si>
    <t>1.4.1.</t>
  </si>
  <si>
    <t>1.4.2.</t>
  </si>
  <si>
    <t>1.5.1.</t>
  </si>
  <si>
    <t>1.7.1.</t>
  </si>
  <si>
    <t>1.6.1.</t>
  </si>
  <si>
    <t>1.8.1.</t>
  </si>
  <si>
    <t>1.10.1.</t>
  </si>
  <si>
    <t>Устройство ограждений на пешеходных переходах</t>
  </si>
  <si>
    <t>25 шт.</t>
  </si>
  <si>
    <t>240 п.м</t>
  </si>
  <si>
    <t>25 дер.</t>
  </si>
  <si>
    <t>Задача 1. Озеленение  и улучшение состояния существующих зелёных насаждений на территорий городского округа.</t>
  </si>
  <si>
    <t>1.1.4.</t>
  </si>
  <si>
    <t>Задача 2. Обустройство   площадок для игр детей дошкольного и младшего школьного возраста.</t>
  </si>
  <si>
    <t>1.2.1.</t>
  </si>
  <si>
    <t xml:space="preserve">  - ул. Косогорная,49      </t>
  </si>
  <si>
    <t xml:space="preserve">  -  ул. Гагарина, 29,31</t>
  </si>
  <si>
    <t xml:space="preserve"> Задача 3. Привлечение жителей к участию в благоустройстве территории городского округа.</t>
  </si>
  <si>
    <t>1.3.2.</t>
  </si>
  <si>
    <t>Задача 4.  Обеспечение регулярного и качественного выполнения работ по содержанию  автомобильных дорог, элементов обустройства дорог, объектов внешнего благоустройства, инженерной инфраструктуры городского округа и прочих объектов благоустройства (парки, скверы,  и спортивные площадки, малые архитектурные формы).</t>
  </si>
  <si>
    <t>Задача 6. Улучшение условий дорожного движения и создание безопасных условий для пешеходов.</t>
  </si>
  <si>
    <t xml:space="preserve">Задача 7. Создание условий для осуществления захоронений, выполнение работ по содержанию территорий городских кладбищ, в том числе оказание услуг по перевозке в морг безродных, невостребованных и неопознанных тел умерших.  </t>
  </si>
  <si>
    <t>1.7.2.</t>
  </si>
  <si>
    <t>1.7.3.</t>
  </si>
  <si>
    <t>1.7.4.</t>
  </si>
  <si>
    <t>1.7.5.</t>
  </si>
  <si>
    <t>1.7.6.</t>
  </si>
  <si>
    <t>Задача 8. Улучшение санитарных  условий проживания населения.</t>
  </si>
  <si>
    <t>1.8.1.1.</t>
  </si>
  <si>
    <t>1.8.1.2.</t>
  </si>
  <si>
    <t>120 шт.</t>
  </si>
  <si>
    <t>1807,34 кв.м</t>
  </si>
  <si>
    <t>1.4.3.</t>
  </si>
  <si>
    <t>Ямочный ремонт дорог г. Похвистнево</t>
  </si>
  <si>
    <t>2600 кв.м</t>
  </si>
  <si>
    <t>1.8.2.</t>
  </si>
  <si>
    <t>Ремонт помещений и установка оборудования в общественной бани пос. Октябрьский</t>
  </si>
  <si>
    <t>80 шт./             100 куб.м</t>
  </si>
  <si>
    <t>336 п.м.</t>
  </si>
  <si>
    <t>159 м</t>
  </si>
  <si>
    <t>1.3.3.</t>
  </si>
  <si>
    <t>Проведение конкурса "Цветущий город" среди юридических  и физических лиц по благоустройству и озеленению прилегающих территорий</t>
  </si>
  <si>
    <t>МКУ                 "СЭЗиС"</t>
  </si>
  <si>
    <t>29 шт.</t>
  </si>
  <si>
    <t>Задача 9.  Повышение уровня благоустройства территории городского округа Похвистнево</t>
  </si>
  <si>
    <t>1.9.1.</t>
  </si>
  <si>
    <t>Задача 10. Выполнение мероприятий по контролю численности безнадзорных животных, обеспечение утилизации павших животных.</t>
  </si>
  <si>
    <t>90 дер.</t>
  </si>
  <si>
    <t>Проведение отдельных видов работ по благоустройству  дворовых территорий многоквартирных домов</t>
  </si>
  <si>
    <t>116,24 км</t>
  </si>
  <si>
    <t>396,4 кв.м</t>
  </si>
  <si>
    <t>6 шт.</t>
  </si>
  <si>
    <t>172414,42 кв.м</t>
  </si>
  <si>
    <t xml:space="preserve">Текущее содержание городских кладбищ
</t>
  </si>
  <si>
    <t>32 дома</t>
  </si>
  <si>
    <t>Спиливание сухостойных и аварийно-опасных деревьев, в т.ч.:</t>
  </si>
  <si>
    <t>230 п.м</t>
  </si>
  <si>
    <t>Расчистка городской набережной от сухостойных и аварийно-опасных деревьев</t>
  </si>
  <si>
    <t xml:space="preserve">Ремонт  светофоров Т7 </t>
  </si>
  <si>
    <t>29 шт./             100 куб.м</t>
  </si>
  <si>
    <t>127,69 км</t>
  </si>
  <si>
    <t>155 п.м</t>
  </si>
  <si>
    <t>45 п.м</t>
  </si>
  <si>
    <t>177 урны,                26 автобус ных                павиль    онов,  18 информ               щитов, 1 баллюст рада</t>
  </si>
  <si>
    <t>162 урны,                26 автобус ных павиль    онов,  18 информ щитов, 1 баллюст рада</t>
  </si>
  <si>
    <t>190 п.м</t>
  </si>
  <si>
    <t>2016- 2017</t>
  </si>
  <si>
    <t xml:space="preserve">  - пос. Октябрьский, ул. Кооперативная, 12 </t>
  </si>
  <si>
    <t xml:space="preserve">  - ул. Гагарина, 14</t>
  </si>
  <si>
    <t>Установка памятника "Нефтяная качалка"</t>
  </si>
  <si>
    <t>1.4.4.</t>
  </si>
  <si>
    <t>2016-2018</t>
  </si>
  <si>
    <t>1.1.3.</t>
  </si>
  <si>
    <t>144 шт./             180 куб.м</t>
  </si>
  <si>
    <t>169 урны,                26 автобус ных павиль    онов,  14 информ. щитов, 1 баллюст рада</t>
  </si>
  <si>
    <t>2196 шт.</t>
  </si>
  <si>
    <t>130 м</t>
  </si>
  <si>
    <t>8 шт.</t>
  </si>
  <si>
    <t>Получа тель бюджет ных средств</t>
  </si>
  <si>
    <t>1.4.5.</t>
  </si>
  <si>
    <t xml:space="preserve"> шт.</t>
  </si>
  <si>
    <t>578 м</t>
  </si>
  <si>
    <t>40 шт.</t>
  </si>
  <si>
    <t>1036 п.м</t>
  </si>
  <si>
    <t>2017-2018</t>
  </si>
  <si>
    <t>1.4.6.</t>
  </si>
  <si>
    <t xml:space="preserve">                                                                                                                                  МБУ "ТСС"</t>
  </si>
  <si>
    <t>2016 - 2019</t>
  </si>
  <si>
    <t>2016-2019</t>
  </si>
  <si>
    <t>208 урны,                26 автобус ных павиль    онов,  14 информ. щитов, 1 баллюст рада</t>
  </si>
  <si>
    <t>208 урн,                26 автобус ных павиль    онов,  14 информ. щитов, 1 баллюст рада</t>
  </si>
  <si>
    <t>189038,42 кв.м</t>
  </si>
  <si>
    <t>Задача 5. Обеспечение бесперебойного функционирования сетей уличного освещения и светофорных объектов.</t>
  </si>
  <si>
    <t xml:space="preserve">Содержание сетей уличного освещения и светофорных объектов, всего </t>
  </si>
  <si>
    <t>Оплата потребляемой электроэнергии установками уличного освещения и светофорными объектами</t>
  </si>
  <si>
    <t>Эксплуатационное обслуживание  светофорных объектов</t>
  </si>
  <si>
    <t>1.4.7.</t>
  </si>
  <si>
    <t>1.8.3.</t>
  </si>
  <si>
    <t>ВДГО пос. Октябрьский</t>
  </si>
  <si>
    <t>12 шт.</t>
  </si>
  <si>
    <t xml:space="preserve">Расширение старого кладбища </t>
  </si>
  <si>
    <t xml:space="preserve"> -  ул. Революционная,151</t>
  </si>
  <si>
    <t>Установка светофоров</t>
  </si>
  <si>
    <t>Обслуживание установок уличного освещения</t>
  </si>
  <si>
    <t>Поднятие горловин колодцев</t>
  </si>
  <si>
    <t>1.4.8.</t>
  </si>
  <si>
    <t>1.4.9.</t>
  </si>
  <si>
    <t>Оказание услуг по очистке Суходольного оврага от трассы Самара-Бугуруслан до реки Большой Кинель</t>
  </si>
  <si>
    <t>1.4.10.</t>
  </si>
  <si>
    <t>Устройство лотка для отвода талых и дождевых вод на территории МКД № 12 по ул. Куйбышева</t>
  </si>
  <si>
    <t xml:space="preserve">Благоустройство территории памятника "Нефтяная качалка" на пересечении улиц Пушкина и Революционная                         г. Похвистнево  </t>
  </si>
  <si>
    <t>Ремонт ограждения кладбища пос.Октябрьский</t>
  </si>
  <si>
    <t xml:space="preserve">538,8 п.м,                  </t>
  </si>
  <si>
    <t xml:space="preserve">178,8 п.м </t>
  </si>
  <si>
    <t xml:space="preserve">170 п.м                   </t>
  </si>
  <si>
    <t>Областной бюджет</t>
  </si>
  <si>
    <t xml:space="preserve">Общий объём финансирования мероприятий, в т. ч.:
</t>
  </si>
  <si>
    <t>1.4.11.</t>
  </si>
  <si>
    <t>Совмещение пешеходного перехода с искусственной неровностью</t>
  </si>
  <si>
    <t>1.4.12.</t>
  </si>
  <si>
    <t>Ремонт настила пешеходных переходов</t>
  </si>
  <si>
    <t>1.4.13.</t>
  </si>
  <si>
    <t>1.4.14.</t>
  </si>
  <si>
    <t>Благоустройство мемориального комплекса территории памятника "Монумент Вечной Славы" по адресу: Самарская область, г. Похвистнево, центральная площадь</t>
  </si>
  <si>
    <t>1.5.3.</t>
  </si>
  <si>
    <t>75 шт./             90 куб.м</t>
  </si>
  <si>
    <t>75 дер.</t>
  </si>
  <si>
    <t>Устройство детских площадок к жилым домам</t>
  </si>
  <si>
    <t>2016- 2017, 2019</t>
  </si>
  <si>
    <t>1.5.1.1</t>
  </si>
  <si>
    <t>1.5.1.2</t>
  </si>
  <si>
    <t>1.5.1.3</t>
  </si>
  <si>
    <t>29404    кв.м</t>
  </si>
  <si>
    <t>1.6.1.7</t>
  </si>
  <si>
    <t>1.6.1.6</t>
  </si>
  <si>
    <t>1.6.1.8</t>
  </si>
  <si>
    <t>1.6.1.5</t>
  </si>
  <si>
    <t>1.6.1.4</t>
  </si>
  <si>
    <t>1.6.1.2</t>
  </si>
  <si>
    <t>1.6.1.3</t>
  </si>
  <si>
    <t>1.6.1.1</t>
  </si>
  <si>
    <t>396,4               кв.м</t>
  </si>
  <si>
    <t>396,4                кв.м</t>
  </si>
  <si>
    <t>396,4              кв.м</t>
  </si>
  <si>
    <t>396,4             кв.м</t>
  </si>
  <si>
    <t>1.2.1.1</t>
  </si>
  <si>
    <t>Городской бюджет</t>
  </si>
  <si>
    <t>1.7.7.</t>
  </si>
  <si>
    <t>1.4.15.</t>
  </si>
  <si>
    <t>2320,5 кв.м</t>
  </si>
  <si>
    <t>127,69 км/ 621726,1 кв.м</t>
  </si>
  <si>
    <t>600 кв.м</t>
  </si>
  <si>
    <t>78 шт.</t>
  </si>
  <si>
    <t>ГУ ГКХ</t>
  </si>
  <si>
    <t>МКУ "УГЖКХ"</t>
  </si>
  <si>
    <t>Установка Арт-объекта "Газовый кран" в г. Похвистнево</t>
  </si>
  <si>
    <t>1800            кв.м</t>
  </si>
  <si>
    <t>1800 кв.м</t>
  </si>
  <si>
    <t>Проведение мероприятий при осуществлении деятельности по обращению с  животными без владельцев на территории городского округа Похвистнево</t>
  </si>
  <si>
    <t>МБУ                ТСС</t>
  </si>
  <si>
    <t>1.1.5.</t>
  </si>
  <si>
    <t xml:space="preserve">Благоустройство склона по ул. Революционная в районе Суходольного оврага </t>
  </si>
  <si>
    <t>1.5.4.</t>
  </si>
  <si>
    <t xml:space="preserve">Замена опор линий электропередач, расположенных на центральной площади </t>
  </si>
  <si>
    <t>2019-2020</t>
  </si>
  <si>
    <t>0,967*</t>
  </si>
  <si>
    <t>1,758*</t>
  </si>
  <si>
    <t>* переходящие с 2019 года</t>
  </si>
  <si>
    <t>2016-2020</t>
  </si>
  <si>
    <t>99,955**</t>
  </si>
  <si>
    <t>** переходящие с 2019 года</t>
  </si>
  <si>
    <t>Федеральный бюджет</t>
  </si>
  <si>
    <t>11.1.</t>
  </si>
  <si>
    <t>Задача 11. Содержание муниципальных казённых учреждений.</t>
  </si>
  <si>
    <t>Содержание МКУ "Управление градостроительства и жилищно-коммунального хозяйства"</t>
  </si>
  <si>
    <t>1.6.1.9</t>
  </si>
  <si>
    <t>270 дер.</t>
  </si>
  <si>
    <t xml:space="preserve">              </t>
  </si>
  <si>
    <t>1.9.2.</t>
  </si>
  <si>
    <t>1.9.3.</t>
  </si>
  <si>
    <t>Снос деревянных сараев с дворовых территорий многоквартирных домов</t>
  </si>
  <si>
    <t xml:space="preserve">Приобретение анщлагов </t>
  </si>
  <si>
    <t>1.4.16.</t>
  </si>
  <si>
    <t>Вывоз снега с улицы Бережкова и ул. Мира</t>
  </si>
  <si>
    <t>2019, 2021</t>
  </si>
  <si>
    <t>Ремонт монумента "Вечная Слава"      расположенного на Аллее Славы</t>
  </si>
  <si>
    <t xml:space="preserve">Технологическое присоединение к электрическим сетям оборудования фонтана в сквере по ул. А.Васильева </t>
  </si>
  <si>
    <t>Перенос и ремонт пешеходного светофора типа Т7 с ул. Лермонтова, 21 на пешеходный переход в районе дома №27 по ул. Лермонтова</t>
  </si>
  <si>
    <t>21 шт./             53,08 куб.м</t>
  </si>
  <si>
    <t>20 шт./              245 куб.м</t>
  </si>
  <si>
    <t>20 шт./ 200 куб.м</t>
  </si>
  <si>
    <t>9,79 км</t>
  </si>
  <si>
    <t>1.4.17.</t>
  </si>
  <si>
    <t>1.4.18.</t>
  </si>
  <si>
    <t>Ремонт арт-объекта "Я люблю Похвистнево"</t>
  </si>
  <si>
    <t>МКУ "Управление ГЖКХ"</t>
  </si>
  <si>
    <t>14 шт.</t>
  </si>
  <si>
    <t>16 шт.</t>
  </si>
  <si>
    <t>1.5.5.</t>
  </si>
  <si>
    <t>42 шт.</t>
  </si>
  <si>
    <t>МКУ                "Управление ГЖКХ"</t>
  </si>
  <si>
    <t>2016-2024</t>
  </si>
  <si>
    <t xml:space="preserve">Обустройство и восстановление воинских захоронений </t>
  </si>
  <si>
    <t xml:space="preserve">Объемный показатель по мероприятию, ед. изм., в том числе:  </t>
  </si>
  <si>
    <t>текущее содержание парков,скверов</t>
  </si>
  <si>
    <t xml:space="preserve">Текущее содержание объектов благоустройства -обслуживание фонтанов </t>
  </si>
  <si>
    <t>Технологическое присое-динение к электрическим сетям садово-парковых светильников объекта: "Парк культуры и отдыха "Дружба" на ул. Комсомольская"</t>
  </si>
  <si>
    <t>Городской  бюджет</t>
  </si>
  <si>
    <t>1.4.19.</t>
  </si>
  <si>
    <t xml:space="preserve">Ремонт асфальтобетонного покрытия территории ГБОУ гимназия им. С.В. Байменова города Похвистнево </t>
  </si>
  <si>
    <t>Ремонт ограждений кладбищ г.о. Похвистнево</t>
  </si>
  <si>
    <t>Разбивка по кварталам территорий кладбищ г. Похвистнево и пос. Октябрьский</t>
  </si>
  <si>
    <t>36907 кв.м</t>
  </si>
  <si>
    <t>1.7.8.</t>
  </si>
  <si>
    <t>1.7.9.</t>
  </si>
  <si>
    <t>233 урны,                26 автобус ных павиль    онов,  15 информ. щитов, 1 баллюст рада</t>
  </si>
  <si>
    <t>29717    кв.м</t>
  </si>
  <si>
    <t>72 шт.</t>
  </si>
  <si>
    <t xml:space="preserve">Объемный показатель по мероприятию, ед.изм. </t>
  </si>
  <si>
    <t>9000 кв.м</t>
  </si>
  <si>
    <t>Устройство водоотводного лотка с выкорчевкой пня по ул. Революционная,105</t>
  </si>
  <si>
    <t>Разработка технического плана "Реконструкция автомобильной дороги по ул. Мира"</t>
  </si>
  <si>
    <t>1.9.4.</t>
  </si>
  <si>
    <t xml:space="preserve">Установка мемориала в честь 85 отдельной морской стрелковой бригады по ул. Революционная, 10 </t>
  </si>
  <si>
    <t>2016 - 2018, 2020, 2022</t>
  </si>
  <si>
    <t>2020- 2022</t>
  </si>
  <si>
    <t>123 шт.</t>
  </si>
  <si>
    <t>Перечень  мероприятий и финансовое обеспечение Подпрограммы 2 на 2016-2028 годы</t>
  </si>
  <si>
    <t>Приобретение и установка насоса для фонтана (парк культуры и отдыха на ул. Комсомольской)</t>
  </si>
  <si>
    <t>1.9.5.</t>
  </si>
  <si>
    <t>2494 шт.</t>
  </si>
  <si>
    <t>533 шт./                    1548,08 куб.м</t>
  </si>
  <si>
    <t>29717  кв.м</t>
  </si>
  <si>
    <t>2021-2027</t>
  </si>
  <si>
    <t>59 шт.</t>
  </si>
  <si>
    <t>Текущее содержание объектов благоустройства города Похвистнево</t>
  </si>
  <si>
    <t xml:space="preserve">Осуществление действий, направленных на энергосбережение и повышение энергетической эффективности использования электрической энергии при эксплуатации системы наружного освещения на территории г.Похвистнево </t>
  </si>
  <si>
    <t xml:space="preserve">Поставка и установка оборудования для автогородков на  базе дошкольных образовательных учреждений </t>
  </si>
  <si>
    <t xml:space="preserve">нанесение горизонтальной разметки на проезжей части дорог светоотражающей дорожной краской  </t>
  </si>
  <si>
    <t>2019, 2022-2023</t>
  </si>
  <si>
    <t>2016- 2025</t>
  </si>
  <si>
    <t>1.5.6.</t>
  </si>
  <si>
    <t>Ремонт освещения на территории парка культуры и отдыха "Дружба" на ул. Комсомольская</t>
  </si>
  <si>
    <t>69 шт.</t>
  </si>
  <si>
    <t>2016-2028</t>
  </si>
  <si>
    <t xml:space="preserve">* из 1198,031 тыс.руб. - 45,031 тыс.руб. переходящие с 2022 г. </t>
  </si>
  <si>
    <t>1.5.2.</t>
  </si>
  <si>
    <t>тсс</t>
  </si>
  <si>
    <t>1632,816*</t>
  </si>
  <si>
    <t>11651,323*</t>
  </si>
  <si>
    <t xml:space="preserve">* из 11651,323 тыс.руб. - 2776,173 тыс.руб. переходящие с 2022 г. </t>
  </si>
  <si>
    <t>1.4.20.</t>
  </si>
  <si>
    <t>Ремонт обелиска "Советская Армия-освободительница", расположенного по адресу: Самарская область, г. Похвистнево, привокзальная плошадь</t>
  </si>
  <si>
    <t>1.4.21.</t>
  </si>
  <si>
    <t xml:space="preserve">Благоустройство территории парка прилегающего к монументу "Аллея Славы"                 </t>
  </si>
  <si>
    <t>МКУ</t>
  </si>
  <si>
    <t>* из 9289,623 тыс. руб. - 1359,247 тыс.руб. переходящие с 2022 г.</t>
  </si>
  <si>
    <t>9289,623*</t>
  </si>
  <si>
    <t>*  из 1632,816 тыс. руб. - 257,713 тыс.руб. переходящие с 2022 года</t>
  </si>
  <si>
    <r>
      <rPr>
        <sz val="10"/>
        <color theme="1"/>
        <rFont val="Times New Roman"/>
        <family val="1"/>
        <charset val="204"/>
      </rPr>
      <t>1.1.1</t>
    </r>
    <r>
      <rPr>
        <sz val="10"/>
        <color theme="1"/>
        <rFont val="Calibri"/>
        <family val="2"/>
        <scheme val="minor"/>
      </rPr>
      <t>.</t>
    </r>
  </si>
  <si>
    <r>
      <rPr>
        <sz val="10"/>
        <color theme="1"/>
        <rFont val="Times New Roman"/>
        <family val="1"/>
        <charset val="204"/>
      </rPr>
      <t>1.1.2</t>
    </r>
    <r>
      <rPr>
        <sz val="10"/>
        <color theme="1"/>
        <rFont val="Calibri"/>
        <family val="2"/>
        <scheme val="minor"/>
      </rPr>
      <t>.</t>
    </r>
  </si>
  <si>
    <t xml:space="preserve">Приложение №1                                                                                                                                                           к подпрограмме 2 "Благоустройство территории городского округа Похвистнево Самарской области" на 2016-2028 годы муниципальной программы "Комплексное развитие транспортной инфраструктуры и благоустройства территории городского округа Похвистнево Самарской области" на 2016-2028 годы  </t>
  </si>
  <si>
    <t>2027-2028</t>
  </si>
  <si>
    <t>2020-2026</t>
  </si>
  <si>
    <t>2021-2026</t>
  </si>
  <si>
    <t>2016-2026</t>
  </si>
  <si>
    <t>2016 - 2026</t>
  </si>
  <si>
    <t>2016-206</t>
  </si>
  <si>
    <t>2016-2023- 2026</t>
  </si>
  <si>
    <t>Проектирование и строительство дамбы инженерной защиты на реке БольшойКинель г. Похвистнево</t>
  </si>
  <si>
    <t>1.4.22.</t>
  </si>
  <si>
    <t>2023-2024</t>
  </si>
  <si>
    <t>2022-2023</t>
  </si>
  <si>
    <t>1.4.23.</t>
  </si>
  <si>
    <t>233 урны,                27 автобус ных павиль    онов,  15 информ. щитов, 1 баллюст рада</t>
  </si>
  <si>
    <t>51 шт.</t>
  </si>
  <si>
    <t>51шт.</t>
  </si>
  <si>
    <t>390 шт.</t>
  </si>
  <si>
    <t>2022-2026</t>
  </si>
  <si>
    <t>100*</t>
  </si>
  <si>
    <t>*Переходящие с 2023 года</t>
  </si>
  <si>
    <t>577,793*</t>
  </si>
  <si>
    <t>Вывоз снега с территории города Похвистнево</t>
  </si>
  <si>
    <t xml:space="preserve">Благоустройство территории парка прилегающего к мемориальному комплексу  "Монумент Вечной Славы"                 </t>
  </si>
  <si>
    <t>Приобретение и установка остановочного павильона и информационного щита</t>
  </si>
  <si>
    <t xml:space="preserve">Благоустройство территорий городского округа Похвистнево Самарской области  </t>
  </si>
  <si>
    <t>1.4.24.</t>
  </si>
  <si>
    <t>1.4.25.</t>
  </si>
  <si>
    <t>1.4.26.</t>
  </si>
  <si>
    <t>1.2.1.2</t>
  </si>
  <si>
    <t xml:space="preserve">                                                                                                                 Приложение №3                                                                                                                                       к постановлению Администрации                                                                                                                                        городского округа Похвистнево                                                                                                                                           от ________________№______                                   </t>
  </si>
  <si>
    <t>66 шт.</t>
  </si>
  <si>
    <t>914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</si>
</sst>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"/>
    <numFmt numFmtId="165" formatCode="0.000"/>
  </numFmts>
  <fonts count="1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85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2" fillId="0" borderId="0" xfId="0" applyFont="1"/>
    <xf numFmtId="0" fontId="0" fillId="0" borderId="0" xfId="0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8" fillId="0" borderId="1" xfId="0" applyFont="1" applyBorder="1"/>
    <xf numFmtId="0" fontId="6" fillId="0" borderId="1" xfId="0" applyFont="1" applyFill="1" applyBorder="1" applyAlignment="1">
      <alignment horizontal="left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Border="1"/>
    <xf numFmtId="1" fontId="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6" fillId="0" borderId="4" xfId="0" applyFont="1" applyFill="1" applyBorder="1" applyAlignment="1">
      <alignment vertical="top" wrapText="1"/>
    </xf>
    <xf numFmtId="0" fontId="7" fillId="0" borderId="0" xfId="0" applyFont="1"/>
    <xf numFmtId="0" fontId="6" fillId="0" borderId="8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vertical="top" wrapText="1"/>
    </xf>
    <xf numFmtId="165" fontId="6" fillId="0" borderId="8" xfId="0" applyNumberFormat="1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  <xf numFmtId="165" fontId="6" fillId="0" borderId="10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164" fontId="6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/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/>
    <xf numFmtId="165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165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vertical="top" wrapText="1"/>
    </xf>
    <xf numFmtId="0" fontId="7" fillId="2" borderId="1" xfId="0" applyFont="1" applyFill="1" applyBorder="1"/>
    <xf numFmtId="165" fontId="6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8" fillId="0" borderId="5" xfId="0" applyFont="1" applyBorder="1"/>
    <xf numFmtId="0" fontId="6" fillId="2" borderId="5" xfId="0" applyFont="1" applyFill="1" applyBorder="1" applyAlignment="1">
      <alignment horizontal="center" vertical="center" wrapText="1"/>
    </xf>
    <xf numFmtId="0" fontId="7" fillId="0" borderId="12" xfId="0" applyFont="1" applyBorder="1"/>
    <xf numFmtId="0" fontId="6" fillId="0" borderId="8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vertical="top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top" wrapText="1"/>
    </xf>
    <xf numFmtId="0" fontId="6" fillId="0" borderId="12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top" wrapText="1"/>
    </xf>
    <xf numFmtId="0" fontId="7" fillId="0" borderId="5" xfId="0" applyFont="1" applyBorder="1"/>
    <xf numFmtId="0" fontId="6" fillId="0" borderId="5" xfId="0" applyFont="1" applyFill="1" applyBorder="1" applyAlignment="1">
      <alignment horizontal="center" vertical="top" wrapText="1"/>
    </xf>
    <xf numFmtId="164" fontId="6" fillId="0" borderId="9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4" xfId="0" applyFont="1" applyBorder="1"/>
    <xf numFmtId="0" fontId="7" fillId="0" borderId="0" xfId="0" applyFont="1" applyBorder="1"/>
    <xf numFmtId="1" fontId="6" fillId="0" borderId="5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left"/>
    </xf>
    <xf numFmtId="0" fontId="7" fillId="0" borderId="8" xfId="0" applyFont="1" applyBorder="1" applyAlignment="1">
      <alignment horizontal="center" vertical="center"/>
    </xf>
    <xf numFmtId="0" fontId="6" fillId="0" borderId="1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Border="1" applyAlignment="1">
      <alignment horizontal="left"/>
    </xf>
    <xf numFmtId="2" fontId="6" fillId="0" borderId="5" xfId="0" applyNumberFormat="1" applyFont="1" applyFill="1" applyBorder="1" applyAlignment="1">
      <alignment horizontal="center" vertical="center" wrapText="1"/>
    </xf>
    <xf numFmtId="165" fontId="6" fillId="0" borderId="5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164" fontId="6" fillId="0" borderId="5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8" fillId="0" borderId="0" xfId="0" applyNumberFormat="1" applyFont="1"/>
    <xf numFmtId="164" fontId="7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/>
    <xf numFmtId="2" fontId="0" fillId="0" borderId="0" xfId="0" applyNumberFormat="1"/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top" wrapText="1"/>
    </xf>
    <xf numFmtId="165" fontId="6" fillId="0" borderId="1" xfId="1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/>
    <xf numFmtId="165" fontId="6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7" fillId="0" borderId="9" xfId="0" applyNumberFormat="1" applyFont="1" applyBorder="1" applyAlignment="1">
      <alignment horizontal="center" vertical="center" wrapText="1"/>
    </xf>
    <xf numFmtId="165" fontId="6" fillId="0" borderId="9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" fontId="6" fillId="0" borderId="6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wrapText="1"/>
    </xf>
    <xf numFmtId="0" fontId="7" fillId="0" borderId="5" xfId="0" applyFont="1" applyBorder="1" applyAlignment="1">
      <alignment horizontal="right" vertical="center" wrapText="1"/>
    </xf>
    <xf numFmtId="0" fontId="8" fillId="0" borderId="10" xfId="0" applyFont="1" applyBorder="1" applyAlignment="1">
      <alignment horizontal="right" vertical="center" wrapText="1"/>
    </xf>
    <xf numFmtId="0" fontId="8" fillId="0" borderId="8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right" vertical="center" wrapText="1"/>
    </xf>
    <xf numFmtId="0" fontId="6" fillId="0" borderId="10" xfId="0" applyFont="1" applyFill="1" applyBorder="1" applyAlignment="1">
      <alignment horizontal="right" vertical="center" wrapText="1"/>
    </xf>
    <xf numFmtId="0" fontId="6" fillId="0" borderId="8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right" vertical="top"/>
    </xf>
    <xf numFmtId="0" fontId="6" fillId="0" borderId="5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Border="1" applyAlignment="1"/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right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right" vertical="center" wrapText="1"/>
    </xf>
    <xf numFmtId="0" fontId="7" fillId="0" borderId="1" xfId="0" applyNumberFormat="1" applyFont="1" applyBorder="1" applyAlignment="1">
      <alignment horizontal="right"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wrapText="1"/>
    </xf>
    <xf numFmtId="0" fontId="7" fillId="0" borderId="6" xfId="0" applyFont="1" applyBorder="1" applyAlignment="1">
      <alignment horizontal="left" wrapText="1"/>
    </xf>
    <xf numFmtId="43" fontId="6" fillId="0" borderId="1" xfId="1" applyNumberFormat="1" applyFont="1" applyFill="1" applyBorder="1" applyAlignment="1">
      <alignment horizontal="right" vertical="center" wrapText="1"/>
    </xf>
    <xf numFmtId="43" fontId="9" fillId="0" borderId="1" xfId="1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right" vertical="center"/>
    </xf>
    <xf numFmtId="0" fontId="6" fillId="0" borderId="5" xfId="0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top" wrapText="1"/>
    </xf>
    <xf numFmtId="0" fontId="9" fillId="0" borderId="12" xfId="0" applyFont="1" applyFill="1" applyBorder="1" applyAlignment="1">
      <alignment horizontal="left" wrapText="1"/>
    </xf>
    <xf numFmtId="0" fontId="8" fillId="0" borderId="12" xfId="0" applyFont="1" applyBorder="1" applyAlignment="1"/>
    <xf numFmtId="0" fontId="8" fillId="0" borderId="13" xfId="0" applyFont="1" applyBorder="1" applyAlignment="1"/>
    <xf numFmtId="0" fontId="8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/>
    </xf>
    <xf numFmtId="0" fontId="7" fillId="0" borderId="12" xfId="0" applyFont="1" applyBorder="1" applyAlignment="1"/>
    <xf numFmtId="0" fontId="7" fillId="0" borderId="13" xfId="0" applyFont="1" applyBorder="1" applyAlignment="1"/>
    <xf numFmtId="0" fontId="6" fillId="0" borderId="1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6" fillId="0" borderId="9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right" vertical="center"/>
    </xf>
    <xf numFmtId="0" fontId="7" fillId="0" borderId="9" xfId="0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center"/>
    </xf>
    <xf numFmtId="0" fontId="7" fillId="0" borderId="13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right" vertical="center"/>
    </xf>
    <xf numFmtId="0" fontId="7" fillId="0" borderId="10" xfId="0" applyFont="1" applyFill="1" applyBorder="1" applyAlignment="1">
      <alignment horizontal="right" vertical="center"/>
    </xf>
    <xf numFmtId="0" fontId="7" fillId="0" borderId="8" xfId="0" applyFont="1" applyFill="1" applyBorder="1" applyAlignment="1">
      <alignment horizontal="right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7" fillId="0" borderId="10" xfId="0" applyFont="1" applyFill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7" fillId="0" borderId="8" xfId="0" applyFont="1" applyBorder="1" applyAlignment="1">
      <alignment horizontal="right" vertical="center" wrapText="1"/>
    </xf>
    <xf numFmtId="0" fontId="9" fillId="0" borderId="10" xfId="0" applyFont="1" applyFill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14" fontId="7" fillId="0" borderId="5" xfId="0" applyNumberFormat="1" applyFont="1" applyBorder="1" applyAlignment="1">
      <alignment horizontal="righ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7" fillId="0" borderId="15" xfId="0" applyFont="1" applyBorder="1" applyAlignment="1">
      <alignment horizontal="left"/>
    </xf>
    <xf numFmtId="0" fontId="7" fillId="0" borderId="10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wrapText="1"/>
    </xf>
    <xf numFmtId="0" fontId="2" fillId="0" borderId="9" xfId="0" applyFont="1" applyBorder="1" applyAlignment="1">
      <alignment vertical="top" wrapText="1"/>
    </xf>
    <xf numFmtId="0" fontId="0" fillId="0" borderId="12" xfId="0" applyFont="1" applyBorder="1" applyAlignment="1">
      <alignment vertical="top" wrapText="1"/>
    </xf>
    <xf numFmtId="0" fontId="0" fillId="0" borderId="1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/>
    </xf>
    <xf numFmtId="0" fontId="2" fillId="0" borderId="5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/>
    </xf>
    <xf numFmtId="0" fontId="2" fillId="0" borderId="8" xfId="0" applyFont="1" applyBorder="1" applyAlignment="1">
      <alignment horizontal="right" vertical="center" wrapText="1"/>
    </xf>
    <xf numFmtId="0" fontId="7" fillId="0" borderId="12" xfId="0" applyFont="1" applyBorder="1" applyAlignment="1">
      <alignment horizontal="left"/>
    </xf>
    <xf numFmtId="0" fontId="7" fillId="0" borderId="13" xfId="0" applyFont="1" applyBorder="1" applyAlignment="1">
      <alignment horizontal="left"/>
    </xf>
    <xf numFmtId="0" fontId="6" fillId="0" borderId="5" xfId="0" applyFont="1" applyFill="1" applyBorder="1" applyAlignment="1">
      <alignment horizontal="right" vertical="center"/>
    </xf>
    <xf numFmtId="0" fontId="8" fillId="0" borderId="10" xfId="0" applyFont="1" applyBorder="1" applyAlignment="1"/>
    <xf numFmtId="0" fontId="8" fillId="0" borderId="8" xfId="0" applyFont="1" applyBorder="1" applyAlignment="1"/>
    <xf numFmtId="0" fontId="6" fillId="2" borderId="1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7" fillId="0" borderId="5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" fillId="0" borderId="10" xfId="0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right" vertical="center"/>
    </xf>
    <xf numFmtId="0" fontId="6" fillId="0" borderId="8" xfId="0" applyFont="1" applyFill="1" applyBorder="1" applyAlignment="1">
      <alignment horizontal="right" vertical="center"/>
    </xf>
    <xf numFmtId="0" fontId="9" fillId="0" borderId="10" xfId="0" applyFont="1" applyFill="1" applyBorder="1" applyAlignment="1">
      <alignment horizontal="right"/>
    </xf>
    <xf numFmtId="0" fontId="9" fillId="0" borderId="8" xfId="0" applyFont="1" applyFill="1" applyBorder="1" applyAlignment="1">
      <alignment horizontal="right"/>
    </xf>
    <xf numFmtId="0" fontId="9" fillId="0" borderId="10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0" fontId="8" fillId="0" borderId="8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right" vertical="center"/>
    </xf>
    <xf numFmtId="0" fontId="7" fillId="0" borderId="7" xfId="0" applyFont="1" applyBorder="1" applyAlignment="1">
      <alignment horizontal="right" vertical="center" wrapText="1"/>
    </xf>
    <xf numFmtId="0" fontId="7" fillId="0" borderId="11" xfId="0" applyFont="1" applyBorder="1" applyAlignment="1">
      <alignment horizontal="right" vertical="center" wrapText="1"/>
    </xf>
    <xf numFmtId="0" fontId="0" fillId="0" borderId="11" xfId="0" applyBorder="1" applyAlignment="1">
      <alignment horizontal="right" vertical="center" wrapText="1"/>
    </xf>
    <xf numFmtId="14" fontId="7" fillId="0" borderId="1" xfId="0" applyNumberFormat="1" applyFont="1" applyBorder="1" applyAlignment="1">
      <alignment horizontal="right" vertical="center" wrapText="1"/>
    </xf>
    <xf numFmtId="0" fontId="6" fillId="0" borderId="7" xfId="0" applyFont="1" applyFill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228600</xdr:colOff>
      <xdr:row>228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8001000" y="2286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10</xdr:col>
      <xdr:colOff>228600</xdr:colOff>
      <xdr:row>220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7991475" y="421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10</xdr:col>
      <xdr:colOff>228600</xdr:colOff>
      <xdr:row>224</xdr:row>
      <xdr:rowOff>0</xdr:rowOff>
    </xdr:from>
    <xdr:ext cx="184731" cy="269304"/>
    <xdr:sp macro="" textlink="">
      <xdr:nvSpPr>
        <xdr:cNvPr id="4" name="TextBox 3"/>
        <xdr:cNvSpPr txBox="1"/>
      </xdr:nvSpPr>
      <xdr:spPr>
        <a:xfrm>
          <a:off x="6286500" y="53711475"/>
          <a:ext cx="184731" cy="2693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r"/>
          <a:endParaRPr lang="ru-RU" sz="1200" b="1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85726</xdr:colOff>
      <xdr:row>228</xdr:row>
      <xdr:rowOff>0</xdr:rowOff>
    </xdr:from>
    <xdr:ext cx="712262" cy="269304"/>
    <xdr:sp macro="" textlink="">
      <xdr:nvSpPr>
        <xdr:cNvPr id="5" name="TextBox 4"/>
        <xdr:cNvSpPr txBox="1"/>
      </xdr:nvSpPr>
      <xdr:spPr>
        <a:xfrm>
          <a:off x="6696076" y="48729900"/>
          <a:ext cx="712262" cy="2693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endParaRPr lang="ru-RU" sz="1200" b="1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228600</xdr:colOff>
      <xdr:row>228</xdr:row>
      <xdr:rowOff>0</xdr:rowOff>
    </xdr:from>
    <xdr:ext cx="184731" cy="269304"/>
    <xdr:sp macro="" textlink="">
      <xdr:nvSpPr>
        <xdr:cNvPr id="6" name="TextBox 5"/>
        <xdr:cNvSpPr txBox="1"/>
      </xdr:nvSpPr>
      <xdr:spPr>
        <a:xfrm>
          <a:off x="6838950" y="48329850"/>
          <a:ext cx="184731" cy="2693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200" b="1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228600</xdr:colOff>
      <xdr:row>228</xdr:row>
      <xdr:rowOff>0</xdr:rowOff>
    </xdr:from>
    <xdr:ext cx="184731" cy="269304"/>
    <xdr:sp macro="" textlink="">
      <xdr:nvSpPr>
        <xdr:cNvPr id="7" name="TextBox 6"/>
        <xdr:cNvSpPr txBox="1"/>
      </xdr:nvSpPr>
      <xdr:spPr>
        <a:xfrm>
          <a:off x="6810375" y="47901225"/>
          <a:ext cx="184731" cy="2693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200" b="1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19050</xdr:colOff>
      <xdr:row>228</xdr:row>
      <xdr:rowOff>0</xdr:rowOff>
    </xdr:from>
    <xdr:ext cx="394281" cy="269304"/>
    <xdr:sp macro="" textlink="">
      <xdr:nvSpPr>
        <xdr:cNvPr id="8" name="TextBox 7"/>
        <xdr:cNvSpPr txBox="1"/>
      </xdr:nvSpPr>
      <xdr:spPr>
        <a:xfrm>
          <a:off x="6600825" y="48987075"/>
          <a:ext cx="394281" cy="2693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 sz="1200" b="1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228600</xdr:colOff>
      <xdr:row>227</xdr:row>
      <xdr:rowOff>0</xdr:rowOff>
    </xdr:from>
    <xdr:ext cx="184731" cy="269304"/>
    <xdr:sp macro="" textlink="">
      <xdr:nvSpPr>
        <xdr:cNvPr id="9" name="TextBox 8"/>
        <xdr:cNvSpPr txBox="1"/>
      </xdr:nvSpPr>
      <xdr:spPr>
        <a:xfrm>
          <a:off x="6238875" y="54073425"/>
          <a:ext cx="184731" cy="2693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r"/>
          <a:endParaRPr lang="ru-RU" sz="1200" b="1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228600</xdr:colOff>
      <xdr:row>227</xdr:row>
      <xdr:rowOff>0</xdr:rowOff>
    </xdr:from>
    <xdr:ext cx="184731" cy="269304"/>
    <xdr:sp macro="" textlink="">
      <xdr:nvSpPr>
        <xdr:cNvPr id="10" name="TextBox 9"/>
        <xdr:cNvSpPr txBox="1"/>
      </xdr:nvSpPr>
      <xdr:spPr>
        <a:xfrm>
          <a:off x="6238875" y="53673375"/>
          <a:ext cx="184731" cy="2693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r"/>
          <a:endParaRPr lang="ru-RU" sz="1200" b="1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228600</xdr:colOff>
      <xdr:row>224</xdr:row>
      <xdr:rowOff>0</xdr:rowOff>
    </xdr:from>
    <xdr:ext cx="184731" cy="269304"/>
    <xdr:sp macro="" textlink="">
      <xdr:nvSpPr>
        <xdr:cNvPr id="11" name="TextBox 10"/>
        <xdr:cNvSpPr txBox="1"/>
      </xdr:nvSpPr>
      <xdr:spPr>
        <a:xfrm>
          <a:off x="5886450" y="70837425"/>
          <a:ext cx="184731" cy="2693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r"/>
          <a:endParaRPr lang="ru-RU" sz="1200" b="1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228600</xdr:colOff>
      <xdr:row>224</xdr:row>
      <xdr:rowOff>0</xdr:rowOff>
    </xdr:from>
    <xdr:ext cx="184731" cy="269304"/>
    <xdr:sp macro="" textlink="">
      <xdr:nvSpPr>
        <xdr:cNvPr id="12" name="TextBox 11"/>
        <xdr:cNvSpPr txBox="1"/>
      </xdr:nvSpPr>
      <xdr:spPr>
        <a:xfrm>
          <a:off x="5886450" y="70837425"/>
          <a:ext cx="184731" cy="2693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r"/>
          <a:endParaRPr lang="ru-RU" sz="1200" b="1"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1"/>
  <sheetViews>
    <sheetView tabSelected="1" topLeftCell="A34" zoomScale="69" zoomScaleNormal="69" zoomScaleSheetLayoutView="73" workbookViewId="0">
      <pane ySplit="6504" topLeftCell="A32729"/>
      <selection activeCell="H47" sqref="H47:S47"/>
      <selection pane="bottomLeft" activeCell="O32731" sqref="O32731"/>
    </sheetView>
  </sheetViews>
  <sheetFormatPr defaultRowHeight="14.4" x14ac:dyDescent="0.3"/>
  <cols>
    <col min="1" max="1" width="6.109375" customWidth="1"/>
    <col min="2" max="2" width="1.33203125" hidden="1" customWidth="1"/>
    <col min="3" max="3" width="22.109375" customWidth="1"/>
    <col min="4" max="4" width="6.5546875" customWidth="1"/>
    <col min="5" max="5" width="3.109375" hidden="1" customWidth="1"/>
    <col min="6" max="6" width="2.6640625" hidden="1" customWidth="1"/>
    <col min="7" max="7" width="10.6640625" customWidth="1"/>
    <col min="8" max="8" width="9.33203125" customWidth="1"/>
    <col min="9" max="9" width="9.6640625" customWidth="1"/>
    <col min="10" max="10" width="9.109375" customWidth="1"/>
    <col min="11" max="11" width="9.6640625" customWidth="1"/>
    <col min="12" max="12" width="9.44140625" customWidth="1"/>
    <col min="13" max="13" width="9.33203125" customWidth="1"/>
    <col min="14" max="14" width="10.44140625" customWidth="1"/>
    <col min="15" max="15" width="10.33203125" customWidth="1"/>
    <col min="16" max="16" width="10.109375" customWidth="1"/>
    <col min="17" max="17" width="9.109375" customWidth="1"/>
    <col min="18" max="18" width="9.21875" customWidth="1"/>
    <col min="19" max="19" width="9.33203125" customWidth="1"/>
    <col min="20" max="20" width="7.33203125" customWidth="1"/>
    <col min="21" max="21" width="4.5546875" customWidth="1"/>
  </cols>
  <sheetData>
    <row r="1" spans="1:21" ht="108.6" customHeight="1" x14ac:dyDescent="0.35">
      <c r="I1" s="222" t="s">
        <v>329</v>
      </c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</row>
    <row r="2" spans="1:21" ht="124.2" customHeight="1" x14ac:dyDescent="0.3">
      <c r="A2" s="1"/>
      <c r="I2" s="4"/>
      <c r="J2" s="223" t="s">
        <v>300</v>
      </c>
      <c r="K2" s="224"/>
      <c r="L2" s="224"/>
      <c r="M2" s="224"/>
      <c r="N2" s="224"/>
      <c r="O2" s="224"/>
      <c r="P2" s="224"/>
      <c r="Q2" s="224"/>
      <c r="R2" s="224"/>
      <c r="S2" s="224"/>
      <c r="T2" s="224"/>
    </row>
    <row r="3" spans="1:21" ht="24.75" customHeight="1" x14ac:dyDescent="0.35">
      <c r="A3" s="225" t="s">
        <v>266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</row>
    <row r="4" spans="1:21" ht="24.75" customHeight="1" x14ac:dyDescent="0.3">
      <c r="A4" s="233" t="s">
        <v>2</v>
      </c>
      <c r="B4" s="235" t="s">
        <v>3</v>
      </c>
      <c r="C4" s="236"/>
      <c r="D4" s="235" t="s">
        <v>0</v>
      </c>
      <c r="E4" s="241" t="s">
        <v>1</v>
      </c>
      <c r="F4" s="236"/>
      <c r="G4" s="162" t="s">
        <v>4</v>
      </c>
      <c r="H4" s="163"/>
      <c r="I4" s="163"/>
      <c r="J4" s="163"/>
      <c r="K4" s="163"/>
      <c r="L4" s="163"/>
      <c r="M4" s="163"/>
      <c r="N4" s="163"/>
      <c r="O4" s="163"/>
      <c r="P4" s="164"/>
      <c r="Q4" s="164"/>
      <c r="R4" s="164"/>
      <c r="S4" s="165"/>
      <c r="T4" s="239" t="s">
        <v>117</v>
      </c>
    </row>
    <row r="5" spans="1:21" ht="52.5" customHeight="1" x14ac:dyDescent="0.3">
      <c r="A5" s="234"/>
      <c r="B5" s="237"/>
      <c r="C5" s="238"/>
      <c r="D5" s="237"/>
      <c r="E5" s="242"/>
      <c r="F5" s="243"/>
      <c r="G5" s="5" t="s">
        <v>5</v>
      </c>
      <c r="H5" s="5">
        <v>2016</v>
      </c>
      <c r="I5" s="5">
        <v>2017</v>
      </c>
      <c r="J5" s="5">
        <v>2018</v>
      </c>
      <c r="K5" s="5">
        <v>2019</v>
      </c>
      <c r="L5" s="5">
        <v>2020</v>
      </c>
      <c r="M5" s="5">
        <v>2021</v>
      </c>
      <c r="N5" s="5">
        <v>2022</v>
      </c>
      <c r="O5" s="5">
        <v>2023</v>
      </c>
      <c r="P5" s="5">
        <v>2024</v>
      </c>
      <c r="Q5" s="6">
        <v>2025</v>
      </c>
      <c r="R5" s="7">
        <v>2026</v>
      </c>
      <c r="S5" s="6" t="s">
        <v>301</v>
      </c>
      <c r="T5" s="240"/>
    </row>
    <row r="6" spans="1:21" ht="15.75" customHeight="1" x14ac:dyDescent="0.3">
      <c r="A6" s="227" t="s">
        <v>38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9"/>
    </row>
    <row r="7" spans="1:21" ht="16.5" customHeight="1" x14ac:dyDescent="0.3">
      <c r="A7" s="170" t="s">
        <v>50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2"/>
      <c r="U7" s="2"/>
    </row>
    <row r="8" spans="1:21" ht="54" customHeight="1" x14ac:dyDescent="0.3">
      <c r="A8" s="189" t="s">
        <v>298</v>
      </c>
      <c r="B8" s="8"/>
      <c r="C8" s="9" t="s">
        <v>11</v>
      </c>
      <c r="D8" s="151" t="s">
        <v>279</v>
      </c>
      <c r="E8" s="10"/>
      <c r="F8" s="11"/>
      <c r="G8" s="123">
        <f>H8+I8+J8+K8+L8+M8+N8+O8+P8+Q8+R8+S8</f>
        <v>16707.844000000001</v>
      </c>
      <c r="H8" s="131">
        <v>850</v>
      </c>
      <c r="I8" s="131">
        <v>1125</v>
      </c>
      <c r="J8" s="131">
        <v>1125</v>
      </c>
      <c r="K8" s="131">
        <v>1125</v>
      </c>
      <c r="L8" s="131">
        <v>1200</v>
      </c>
      <c r="M8" s="131">
        <v>1200</v>
      </c>
      <c r="N8" s="131">
        <v>1246</v>
      </c>
      <c r="O8" s="131">
        <v>1322</v>
      </c>
      <c r="P8" s="124">
        <v>2447.944</v>
      </c>
      <c r="Q8" s="131">
        <v>2519.6</v>
      </c>
      <c r="R8" s="131">
        <v>2547.3000000000002</v>
      </c>
      <c r="S8" s="12">
        <v>0</v>
      </c>
      <c r="T8" s="151" t="s">
        <v>10</v>
      </c>
      <c r="U8" s="2"/>
    </row>
    <row r="9" spans="1:21" ht="16.5" customHeight="1" x14ac:dyDescent="0.3">
      <c r="A9" s="189"/>
      <c r="B9" s="8"/>
      <c r="C9" s="9" t="s">
        <v>185</v>
      </c>
      <c r="D9" s="151"/>
      <c r="E9" s="10"/>
      <c r="F9" s="11"/>
      <c r="G9" s="123">
        <f>H9+I9+J9+K9+L9+M9+N9+O9+P9+Q9+R9+S9</f>
        <v>16707.844000000001</v>
      </c>
      <c r="H9" s="13">
        <v>850</v>
      </c>
      <c r="I9" s="13">
        <v>1125</v>
      </c>
      <c r="J9" s="13">
        <v>1125</v>
      </c>
      <c r="K9" s="13">
        <v>1125</v>
      </c>
      <c r="L9" s="13">
        <v>1200</v>
      </c>
      <c r="M9" s="13">
        <v>1200</v>
      </c>
      <c r="N9" s="13">
        <v>1246</v>
      </c>
      <c r="O9" s="12">
        <v>1322</v>
      </c>
      <c r="P9" s="124">
        <v>2447.944</v>
      </c>
      <c r="Q9" s="12">
        <v>2519.6</v>
      </c>
      <c r="R9" s="12">
        <v>2547.3000000000002</v>
      </c>
      <c r="S9" s="13">
        <v>0</v>
      </c>
      <c r="T9" s="151"/>
      <c r="U9" s="2"/>
    </row>
    <row r="10" spans="1:21" ht="29.25" customHeight="1" x14ac:dyDescent="0.3">
      <c r="A10" s="189"/>
      <c r="B10" s="8"/>
      <c r="C10" s="9" t="s">
        <v>12</v>
      </c>
      <c r="D10" s="151"/>
      <c r="E10" s="10"/>
      <c r="F10" s="11"/>
      <c r="G10" s="13" t="s">
        <v>188</v>
      </c>
      <c r="H10" s="11" t="s">
        <v>70</v>
      </c>
      <c r="I10" s="13" t="s">
        <v>70</v>
      </c>
      <c r="J10" s="13" t="s">
        <v>70</v>
      </c>
      <c r="K10" s="13" t="s">
        <v>70</v>
      </c>
      <c r="L10" s="13" t="s">
        <v>188</v>
      </c>
      <c r="M10" s="13" t="s">
        <v>188</v>
      </c>
      <c r="N10" s="13" t="s">
        <v>188</v>
      </c>
      <c r="O10" s="13" t="s">
        <v>188</v>
      </c>
      <c r="P10" s="13" t="s">
        <v>188</v>
      </c>
      <c r="Q10" s="13" t="s">
        <v>188</v>
      </c>
      <c r="R10" s="13" t="s">
        <v>188</v>
      </c>
      <c r="S10" s="13">
        <v>0</v>
      </c>
      <c r="T10" s="151"/>
      <c r="U10" s="2"/>
    </row>
    <row r="11" spans="1:21" ht="55.2" customHeight="1" x14ac:dyDescent="0.3">
      <c r="A11" s="178" t="s">
        <v>299</v>
      </c>
      <c r="B11" s="8"/>
      <c r="C11" s="9" t="s">
        <v>13</v>
      </c>
      <c r="D11" s="151" t="s">
        <v>167</v>
      </c>
      <c r="E11" s="10"/>
      <c r="F11" s="11"/>
      <c r="G11" s="14">
        <f>H11+I11+J11+K11+L11+M11+N11+O11</f>
        <v>834</v>
      </c>
      <c r="H11" s="14">
        <v>240</v>
      </c>
      <c r="I11" s="14">
        <v>279</v>
      </c>
      <c r="J11" s="14">
        <v>0</v>
      </c>
      <c r="K11" s="14">
        <v>315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51" t="s">
        <v>10</v>
      </c>
      <c r="U11" s="2"/>
    </row>
    <row r="12" spans="1:21" ht="16.5" customHeight="1" x14ac:dyDescent="0.3">
      <c r="A12" s="178"/>
      <c r="B12" s="8"/>
      <c r="C12" s="9" t="s">
        <v>185</v>
      </c>
      <c r="D12" s="151"/>
      <c r="E12" s="10"/>
      <c r="F12" s="11"/>
      <c r="G12" s="14">
        <f>H12+I12+J12+K12+L12+M12+N12+O12</f>
        <v>834</v>
      </c>
      <c r="H12" s="14">
        <v>240</v>
      </c>
      <c r="I12" s="14">
        <v>279</v>
      </c>
      <c r="J12" s="14">
        <v>0</v>
      </c>
      <c r="K12" s="14">
        <v>315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151"/>
      <c r="U12" s="2"/>
    </row>
    <row r="13" spans="1:21" ht="26.4" customHeight="1" x14ac:dyDescent="0.3">
      <c r="A13" s="178"/>
      <c r="B13" s="8"/>
      <c r="C13" s="9" t="s">
        <v>12</v>
      </c>
      <c r="D13" s="151"/>
      <c r="E13" s="10"/>
      <c r="F13" s="11"/>
      <c r="G13" s="14" t="s">
        <v>215</v>
      </c>
      <c r="H13" s="14" t="s">
        <v>86</v>
      </c>
      <c r="I13" s="14" t="s">
        <v>86</v>
      </c>
      <c r="J13" s="14">
        <v>0</v>
      </c>
      <c r="K13" s="14" t="s">
        <v>86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51"/>
      <c r="U13" s="2"/>
    </row>
    <row r="14" spans="1:21" ht="38.4" customHeight="1" x14ac:dyDescent="0.3">
      <c r="A14" s="179" t="s">
        <v>111</v>
      </c>
      <c r="B14" s="15"/>
      <c r="C14" s="16" t="s">
        <v>94</v>
      </c>
      <c r="D14" s="151" t="s">
        <v>307</v>
      </c>
      <c r="E14" s="15"/>
      <c r="F14" s="15"/>
      <c r="G14" s="17">
        <f>H14+I14+J14+K14+L14+M14+N14+O14+Q14+P14+R14+S14</f>
        <v>4693.8119999999999</v>
      </c>
      <c r="H14" s="18">
        <v>249.99299999999999</v>
      </c>
      <c r="I14" s="18">
        <v>230.392</v>
      </c>
      <c r="J14" s="18">
        <v>451.85899999999998</v>
      </c>
      <c r="K14" s="18">
        <v>392.65800000000002</v>
      </c>
      <c r="L14" s="17">
        <v>555.62199999999996</v>
      </c>
      <c r="M14" s="17">
        <v>323.58999999999997</v>
      </c>
      <c r="N14" s="17">
        <v>609.721</v>
      </c>
      <c r="O14" s="17">
        <v>352.97699999999998</v>
      </c>
      <c r="P14" s="19">
        <v>370</v>
      </c>
      <c r="Q14" s="19">
        <v>567</v>
      </c>
      <c r="R14" s="19">
        <v>590</v>
      </c>
      <c r="S14" s="19">
        <v>0</v>
      </c>
      <c r="T14" s="20"/>
    </row>
    <row r="15" spans="1:21" ht="28.5" customHeight="1" x14ac:dyDescent="0.3">
      <c r="A15" s="179"/>
      <c r="B15" s="15"/>
      <c r="C15" s="158" t="s">
        <v>14</v>
      </c>
      <c r="D15" s="151"/>
      <c r="E15" s="15"/>
      <c r="F15" s="15"/>
      <c r="G15" s="17">
        <v>614</v>
      </c>
      <c r="H15" s="19">
        <v>200</v>
      </c>
      <c r="I15" s="19">
        <v>132</v>
      </c>
      <c r="J15" s="19">
        <v>282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18">
        <v>0</v>
      </c>
      <c r="Q15" s="18">
        <v>0</v>
      </c>
      <c r="R15" s="18">
        <v>0</v>
      </c>
      <c r="S15" s="18">
        <v>0</v>
      </c>
      <c r="T15" s="18" t="s">
        <v>10</v>
      </c>
    </row>
    <row r="16" spans="1:21" ht="18.75" customHeight="1" x14ac:dyDescent="0.3">
      <c r="A16" s="179"/>
      <c r="B16" s="15"/>
      <c r="C16" s="230"/>
      <c r="D16" s="151"/>
      <c r="E16" s="15"/>
      <c r="F16" s="15"/>
      <c r="G16" s="17">
        <f>H16+I16+J16+K16+L16+M16+N16+O16+P16+Q16+R16+S16</f>
        <v>4079.8119999999999</v>
      </c>
      <c r="H16" s="18">
        <v>49.993000000000002</v>
      </c>
      <c r="I16" s="18">
        <v>98.391999999999996</v>
      </c>
      <c r="J16" s="18">
        <v>169.85900000000001</v>
      </c>
      <c r="K16" s="18">
        <v>392.65800000000002</v>
      </c>
      <c r="L16" s="19">
        <v>555.62199999999996</v>
      </c>
      <c r="M16" s="17">
        <v>323.58999999999997</v>
      </c>
      <c r="N16" s="17">
        <v>609.721</v>
      </c>
      <c r="O16" s="17">
        <v>352.97699999999998</v>
      </c>
      <c r="P16" s="19">
        <v>370</v>
      </c>
      <c r="Q16" s="19">
        <v>567</v>
      </c>
      <c r="R16" s="19">
        <v>590</v>
      </c>
      <c r="S16" s="19">
        <v>0</v>
      </c>
      <c r="T16" s="145" t="s">
        <v>234</v>
      </c>
    </row>
    <row r="17" spans="1:20" x14ac:dyDescent="0.3">
      <c r="A17" s="179"/>
      <c r="B17" s="15"/>
      <c r="C17" s="9" t="s">
        <v>185</v>
      </c>
      <c r="D17" s="151"/>
      <c r="E17" s="15"/>
      <c r="F17" s="15"/>
      <c r="G17" s="17">
        <f>H17+I17+J17+K17+L17+M17+N17+O17+P17+Q17+R17+S17</f>
        <v>4693.8119999999999</v>
      </c>
      <c r="H17" s="18">
        <v>249.99299999999999</v>
      </c>
      <c r="I17" s="18">
        <v>230.392</v>
      </c>
      <c r="J17" s="18">
        <v>451.85899999999998</v>
      </c>
      <c r="K17" s="18">
        <v>392.65800000000002</v>
      </c>
      <c r="L17" s="19">
        <v>555.62199999999996</v>
      </c>
      <c r="M17" s="17">
        <v>323.58999999999997</v>
      </c>
      <c r="N17" s="17">
        <v>609.721</v>
      </c>
      <c r="O17" s="17">
        <v>352.97699999999998</v>
      </c>
      <c r="P17" s="19">
        <v>370</v>
      </c>
      <c r="Q17" s="19">
        <v>567</v>
      </c>
      <c r="R17" s="19">
        <v>590</v>
      </c>
      <c r="S17" s="19">
        <v>0</v>
      </c>
      <c r="T17" s="190"/>
    </row>
    <row r="18" spans="1:20" ht="39" customHeight="1" x14ac:dyDescent="0.3">
      <c r="A18" s="179"/>
      <c r="B18" s="15"/>
      <c r="C18" s="22" t="s">
        <v>12</v>
      </c>
      <c r="D18" s="151"/>
      <c r="E18" s="15"/>
      <c r="F18" s="15"/>
      <c r="G18" s="18" t="s">
        <v>270</v>
      </c>
      <c r="H18" s="18" t="s">
        <v>98</v>
      </c>
      <c r="I18" s="18" t="s">
        <v>76</v>
      </c>
      <c r="J18" s="18" t="s">
        <v>112</v>
      </c>
      <c r="K18" s="18" t="s">
        <v>112</v>
      </c>
      <c r="L18" s="18" t="s">
        <v>164</v>
      </c>
      <c r="M18" s="18" t="s">
        <v>227</v>
      </c>
      <c r="N18" s="18" t="s">
        <v>228</v>
      </c>
      <c r="O18" s="18" t="s">
        <v>229</v>
      </c>
      <c r="P18" s="95" t="s">
        <v>229</v>
      </c>
      <c r="Q18" s="18" t="s">
        <v>229</v>
      </c>
      <c r="R18" s="95" t="s">
        <v>229</v>
      </c>
      <c r="S18" s="18">
        <v>0</v>
      </c>
      <c r="T18" s="190"/>
    </row>
    <row r="19" spans="1:20" ht="55.95" customHeight="1" x14ac:dyDescent="0.3">
      <c r="A19" s="179" t="s">
        <v>51</v>
      </c>
      <c r="B19" s="23"/>
      <c r="C19" s="22" t="s">
        <v>96</v>
      </c>
      <c r="D19" s="151">
        <v>2017</v>
      </c>
      <c r="E19" s="23"/>
      <c r="F19" s="23"/>
      <c r="G19" s="18">
        <f>H19+I19+J19+K19+L19+M19+N19+O19+P19</f>
        <v>97.683000000000007</v>
      </c>
      <c r="H19" s="18">
        <v>0</v>
      </c>
      <c r="I19" s="18">
        <v>97.683000000000007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52" t="s">
        <v>10</v>
      </c>
    </row>
    <row r="20" spans="1:20" ht="15.75" customHeight="1" x14ac:dyDescent="0.3">
      <c r="A20" s="179"/>
      <c r="B20" s="23"/>
      <c r="C20" s="9" t="s">
        <v>185</v>
      </c>
      <c r="D20" s="151"/>
      <c r="E20" s="23"/>
      <c r="F20" s="23"/>
      <c r="G20" s="18">
        <f>H20+I20+J20+K20+L20+M20+N20+O20+P20</f>
        <v>97.683000000000007</v>
      </c>
      <c r="H20" s="18">
        <v>0</v>
      </c>
      <c r="I20" s="18">
        <v>97.683000000000007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  <c r="T20" s="151"/>
    </row>
    <row r="21" spans="1:20" ht="51.6" customHeight="1" x14ac:dyDescent="0.3">
      <c r="A21" s="179" t="s">
        <v>199</v>
      </c>
      <c r="B21" s="23"/>
      <c r="C21" s="9" t="s">
        <v>200</v>
      </c>
      <c r="D21" s="151">
        <v>2020</v>
      </c>
      <c r="E21" s="23"/>
      <c r="F21" s="23"/>
      <c r="G21" s="18">
        <v>100</v>
      </c>
      <c r="H21" s="18">
        <v>0</v>
      </c>
      <c r="I21" s="18">
        <v>0</v>
      </c>
      <c r="J21" s="18">
        <v>0</v>
      </c>
      <c r="K21" s="18">
        <v>0</v>
      </c>
      <c r="L21" s="18">
        <v>100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51" t="s">
        <v>234</v>
      </c>
    </row>
    <row r="22" spans="1:20" ht="15.75" customHeight="1" x14ac:dyDescent="0.3">
      <c r="A22" s="179"/>
      <c r="B22" s="23"/>
      <c r="C22" s="9" t="s">
        <v>185</v>
      </c>
      <c r="D22" s="151"/>
      <c r="E22" s="23"/>
      <c r="F22" s="23"/>
      <c r="G22" s="18">
        <v>100</v>
      </c>
      <c r="H22" s="18">
        <v>0</v>
      </c>
      <c r="I22" s="18">
        <v>0</v>
      </c>
      <c r="J22" s="18">
        <v>0</v>
      </c>
      <c r="K22" s="18">
        <v>0</v>
      </c>
      <c r="L22" s="18">
        <v>100</v>
      </c>
      <c r="M22" s="18">
        <v>0</v>
      </c>
      <c r="N22" s="18">
        <v>0</v>
      </c>
      <c r="O22" s="18">
        <v>0</v>
      </c>
      <c r="P22" s="18">
        <v>0</v>
      </c>
      <c r="Q22" s="18">
        <v>0</v>
      </c>
      <c r="R22" s="18">
        <v>0</v>
      </c>
      <c r="S22" s="18">
        <v>0</v>
      </c>
      <c r="T22" s="169"/>
    </row>
    <row r="23" spans="1:20" ht="18" customHeight="1" x14ac:dyDescent="0.3">
      <c r="A23" s="231" t="s">
        <v>52</v>
      </c>
      <c r="B23" s="232"/>
      <c r="C23" s="232"/>
      <c r="D23" s="232"/>
      <c r="E23" s="232"/>
      <c r="F23" s="232"/>
      <c r="G23" s="232"/>
      <c r="H23" s="232"/>
      <c r="I23" s="232"/>
      <c r="J23" s="232"/>
      <c r="K23" s="232"/>
      <c r="L23" s="232"/>
      <c r="M23" s="232"/>
      <c r="N23" s="232"/>
      <c r="O23" s="232"/>
      <c r="P23" s="232"/>
      <c r="Q23" s="232"/>
      <c r="R23" s="232"/>
      <c r="S23" s="232"/>
      <c r="T23" s="232"/>
    </row>
    <row r="24" spans="1:20" ht="28.2" customHeight="1" x14ac:dyDescent="0.3">
      <c r="A24" s="173" t="s">
        <v>53</v>
      </c>
      <c r="B24" s="15"/>
      <c r="C24" s="22" t="s">
        <v>166</v>
      </c>
      <c r="D24" s="132" t="s">
        <v>105</v>
      </c>
      <c r="E24" s="15"/>
      <c r="F24" s="15"/>
      <c r="G24" s="18">
        <v>448.70600000000002</v>
      </c>
      <c r="H24" s="18">
        <v>248.70599999999999</v>
      </c>
      <c r="I24" s="18">
        <v>200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45" t="s">
        <v>192</v>
      </c>
    </row>
    <row r="25" spans="1:20" x14ac:dyDescent="0.3">
      <c r="A25" s="174"/>
      <c r="B25" s="15"/>
      <c r="C25" s="16" t="s">
        <v>6</v>
      </c>
      <c r="D25" s="137"/>
      <c r="E25" s="15"/>
      <c r="F25" s="15"/>
      <c r="G25" s="18">
        <v>448.70600000000002</v>
      </c>
      <c r="H25" s="18">
        <v>248.70599999999999</v>
      </c>
      <c r="I25" s="18">
        <v>200</v>
      </c>
      <c r="J25" s="18">
        <v>0</v>
      </c>
      <c r="K25" s="18">
        <v>0</v>
      </c>
      <c r="L25" s="18">
        <v>0</v>
      </c>
      <c r="M25" s="18">
        <v>0</v>
      </c>
      <c r="N25" s="24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90"/>
    </row>
    <row r="26" spans="1:20" ht="27" customHeight="1" x14ac:dyDescent="0.3">
      <c r="A26" s="174"/>
      <c r="B26" s="15"/>
      <c r="C26" s="22" t="s">
        <v>12</v>
      </c>
      <c r="D26" s="157"/>
      <c r="E26" s="15"/>
      <c r="F26" s="15"/>
      <c r="G26" s="18" t="s">
        <v>7</v>
      </c>
      <c r="H26" s="18" t="s">
        <v>15</v>
      </c>
      <c r="I26" s="18" t="s">
        <v>9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90"/>
    </row>
    <row r="27" spans="1:20" ht="15.75" customHeight="1" x14ac:dyDescent="0.3">
      <c r="A27" s="173" t="s">
        <v>184</v>
      </c>
      <c r="B27" s="15"/>
      <c r="C27" s="9" t="s">
        <v>54</v>
      </c>
      <c r="D27" s="145">
        <v>2016</v>
      </c>
      <c r="E27" s="15"/>
      <c r="F27" s="15"/>
      <c r="G27" s="175">
        <v>248.70599999999999</v>
      </c>
      <c r="H27" s="175">
        <v>248.70599999999999</v>
      </c>
      <c r="I27" s="175">
        <v>0</v>
      </c>
      <c r="J27" s="175">
        <v>0</v>
      </c>
      <c r="K27" s="175">
        <v>0</v>
      </c>
      <c r="L27" s="175">
        <v>0</v>
      </c>
      <c r="M27" s="175">
        <v>0</v>
      </c>
      <c r="N27" s="175">
        <v>0</v>
      </c>
      <c r="O27" s="175">
        <v>0</v>
      </c>
      <c r="P27" s="175">
        <v>0</v>
      </c>
      <c r="Q27" s="175">
        <v>0</v>
      </c>
      <c r="R27" s="180">
        <v>0</v>
      </c>
      <c r="S27" s="175">
        <v>0</v>
      </c>
      <c r="T27" s="145" t="s">
        <v>192</v>
      </c>
    </row>
    <row r="28" spans="1:20" ht="15" customHeight="1" x14ac:dyDescent="0.3">
      <c r="A28" s="174"/>
      <c r="B28" s="15"/>
      <c r="C28" s="9" t="s">
        <v>140</v>
      </c>
      <c r="D28" s="145"/>
      <c r="E28" s="15"/>
      <c r="F28" s="15"/>
      <c r="G28" s="176"/>
      <c r="H28" s="176"/>
      <c r="I28" s="175"/>
      <c r="J28" s="175"/>
      <c r="K28" s="175"/>
      <c r="L28" s="176"/>
      <c r="M28" s="176"/>
      <c r="N28" s="176"/>
      <c r="O28" s="175"/>
      <c r="P28" s="176"/>
      <c r="Q28" s="176"/>
      <c r="R28" s="181"/>
      <c r="S28" s="176"/>
      <c r="T28" s="190"/>
    </row>
    <row r="29" spans="1:20" x14ac:dyDescent="0.3">
      <c r="A29" s="174"/>
      <c r="B29" s="15"/>
      <c r="C29" s="22" t="s">
        <v>16</v>
      </c>
      <c r="D29" s="145"/>
      <c r="E29" s="15"/>
      <c r="F29" s="15"/>
      <c r="G29" s="176"/>
      <c r="H29" s="176"/>
      <c r="I29" s="175"/>
      <c r="J29" s="175"/>
      <c r="K29" s="175"/>
      <c r="L29" s="176"/>
      <c r="M29" s="176"/>
      <c r="N29" s="176"/>
      <c r="O29" s="175"/>
      <c r="P29" s="176"/>
      <c r="Q29" s="176"/>
      <c r="R29" s="181"/>
      <c r="S29" s="176"/>
      <c r="T29" s="190"/>
    </row>
    <row r="30" spans="1:20" x14ac:dyDescent="0.3">
      <c r="A30" s="174"/>
      <c r="B30" s="15"/>
      <c r="C30" s="9" t="s">
        <v>17</v>
      </c>
      <c r="D30" s="145"/>
      <c r="E30" s="15"/>
      <c r="F30" s="15"/>
      <c r="G30" s="176"/>
      <c r="H30" s="176"/>
      <c r="I30" s="175"/>
      <c r="J30" s="175"/>
      <c r="K30" s="175"/>
      <c r="L30" s="176"/>
      <c r="M30" s="176"/>
      <c r="N30" s="176"/>
      <c r="O30" s="175"/>
      <c r="P30" s="176"/>
      <c r="Q30" s="176"/>
      <c r="R30" s="182"/>
      <c r="S30" s="176"/>
      <c r="T30" s="190"/>
    </row>
    <row r="31" spans="1:20" ht="27" customHeight="1" x14ac:dyDescent="0.3">
      <c r="A31" s="174"/>
      <c r="B31" s="15"/>
      <c r="C31" s="9" t="s">
        <v>12</v>
      </c>
      <c r="D31" s="145"/>
      <c r="E31" s="15"/>
      <c r="F31" s="15"/>
      <c r="G31" s="18" t="s">
        <v>15</v>
      </c>
      <c r="H31" s="18" t="s">
        <v>15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90"/>
    </row>
    <row r="32" spans="1:20" ht="28.2" customHeight="1" x14ac:dyDescent="0.3">
      <c r="A32" s="149" t="s">
        <v>328</v>
      </c>
      <c r="B32" s="15"/>
      <c r="C32" s="9" t="s">
        <v>106</v>
      </c>
      <c r="D32" s="145">
        <v>2017</v>
      </c>
      <c r="E32" s="15"/>
      <c r="F32" s="15"/>
      <c r="G32" s="145">
        <v>200</v>
      </c>
      <c r="H32" s="145">
        <v>0</v>
      </c>
      <c r="I32" s="145">
        <v>200</v>
      </c>
      <c r="J32" s="145">
        <v>0</v>
      </c>
      <c r="K32" s="145">
        <v>0</v>
      </c>
      <c r="L32" s="145">
        <v>0</v>
      </c>
      <c r="M32" s="145">
        <v>0</v>
      </c>
      <c r="N32" s="145">
        <v>0</v>
      </c>
      <c r="O32" s="145">
        <v>0</v>
      </c>
      <c r="P32" s="145">
        <v>0</v>
      </c>
      <c r="Q32" s="145">
        <v>0</v>
      </c>
      <c r="R32" s="143">
        <v>0</v>
      </c>
      <c r="S32" s="145">
        <v>0</v>
      </c>
      <c r="T32" s="190"/>
    </row>
    <row r="33" spans="1:20" x14ac:dyDescent="0.3">
      <c r="A33" s="149"/>
      <c r="B33" s="15"/>
      <c r="C33" s="9" t="s">
        <v>107</v>
      </c>
      <c r="D33" s="145"/>
      <c r="E33" s="15"/>
      <c r="F33" s="15"/>
      <c r="G33" s="169"/>
      <c r="H33" s="169"/>
      <c r="I33" s="169"/>
      <c r="J33" s="169"/>
      <c r="K33" s="169"/>
      <c r="L33" s="169"/>
      <c r="M33" s="169"/>
      <c r="N33" s="169"/>
      <c r="O33" s="145"/>
      <c r="P33" s="169"/>
      <c r="Q33" s="169"/>
      <c r="R33" s="183"/>
      <c r="S33" s="169"/>
      <c r="T33" s="190"/>
    </row>
    <row r="34" spans="1:20" x14ac:dyDescent="0.3">
      <c r="A34" s="177"/>
      <c r="B34" s="15"/>
      <c r="C34" s="22" t="s">
        <v>55</v>
      </c>
      <c r="D34" s="145"/>
      <c r="E34" s="15"/>
      <c r="F34" s="15"/>
      <c r="G34" s="169"/>
      <c r="H34" s="169"/>
      <c r="I34" s="169"/>
      <c r="J34" s="169"/>
      <c r="K34" s="169"/>
      <c r="L34" s="169"/>
      <c r="M34" s="169"/>
      <c r="N34" s="169"/>
      <c r="O34" s="145"/>
      <c r="P34" s="169"/>
      <c r="Q34" s="169"/>
      <c r="R34" s="184"/>
      <c r="S34" s="169"/>
      <c r="T34" s="190"/>
    </row>
    <row r="35" spans="1:20" ht="27" customHeight="1" x14ac:dyDescent="0.3">
      <c r="A35" s="177"/>
      <c r="B35" s="15"/>
      <c r="C35" s="9" t="s">
        <v>12</v>
      </c>
      <c r="D35" s="145"/>
      <c r="E35" s="15"/>
      <c r="F35" s="15"/>
      <c r="G35" s="18" t="s">
        <v>9</v>
      </c>
      <c r="H35" s="18">
        <v>0</v>
      </c>
      <c r="I35" s="18" t="s">
        <v>9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18">
        <v>0</v>
      </c>
      <c r="S35" s="18">
        <v>0</v>
      </c>
      <c r="T35" s="190"/>
    </row>
    <row r="36" spans="1:20" ht="15.75" customHeight="1" x14ac:dyDescent="0.3">
      <c r="A36" s="153" t="s">
        <v>56</v>
      </c>
      <c r="B36" s="153"/>
      <c r="C36" s="153"/>
      <c r="D36" s="153"/>
      <c r="E36" s="153"/>
      <c r="F36" s="153"/>
      <c r="G36" s="153"/>
      <c r="H36" s="153"/>
      <c r="I36" s="153"/>
      <c r="J36" s="153"/>
      <c r="K36" s="153"/>
      <c r="L36" s="153"/>
      <c r="M36" s="153"/>
      <c r="N36" s="153"/>
      <c r="O36" s="153"/>
      <c r="P36" s="153"/>
      <c r="Q36" s="153"/>
      <c r="R36" s="153"/>
      <c r="S36" s="153"/>
      <c r="T36" s="153"/>
    </row>
    <row r="37" spans="1:20" ht="82.2" customHeight="1" x14ac:dyDescent="0.3">
      <c r="A37" s="161" t="s">
        <v>37</v>
      </c>
      <c r="B37" s="15"/>
      <c r="C37" s="9" t="s">
        <v>18</v>
      </c>
      <c r="D37" s="151" t="s">
        <v>167</v>
      </c>
      <c r="E37" s="15"/>
      <c r="F37" s="15"/>
      <c r="G37" s="18">
        <f>SUM(H37:M37)</f>
        <v>203</v>
      </c>
      <c r="H37" s="18">
        <v>50</v>
      </c>
      <c r="I37" s="18">
        <v>74</v>
      </c>
      <c r="J37" s="18">
        <v>0</v>
      </c>
      <c r="K37" s="18">
        <v>79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52" t="s">
        <v>10</v>
      </c>
    </row>
    <row r="38" spans="1:20" x14ac:dyDescent="0.3">
      <c r="A38" s="161"/>
      <c r="B38" s="15"/>
      <c r="C38" s="9" t="s">
        <v>185</v>
      </c>
      <c r="D38" s="151"/>
      <c r="E38" s="15"/>
      <c r="F38" s="15"/>
      <c r="G38" s="18">
        <f>SUM(H38:M38)</f>
        <v>203</v>
      </c>
      <c r="H38" s="14">
        <v>50</v>
      </c>
      <c r="I38" s="14">
        <v>74</v>
      </c>
      <c r="J38" s="18">
        <v>0</v>
      </c>
      <c r="K38" s="18">
        <v>79</v>
      </c>
      <c r="L38" s="18">
        <v>0</v>
      </c>
      <c r="M38" s="18">
        <v>0</v>
      </c>
      <c r="N38" s="18">
        <v>0</v>
      </c>
      <c r="O38" s="18">
        <v>0</v>
      </c>
      <c r="P38" s="18">
        <v>0</v>
      </c>
      <c r="Q38" s="18">
        <v>0</v>
      </c>
      <c r="R38" s="18">
        <v>0</v>
      </c>
      <c r="S38" s="18">
        <v>0</v>
      </c>
      <c r="T38" s="152"/>
    </row>
    <row r="39" spans="1:20" ht="27" customHeight="1" x14ac:dyDescent="0.3">
      <c r="A39" s="161"/>
      <c r="B39" s="15"/>
      <c r="C39" s="9" t="s">
        <v>12</v>
      </c>
      <c r="D39" s="151" t="s">
        <v>167</v>
      </c>
      <c r="E39" s="15"/>
      <c r="F39" s="15"/>
      <c r="G39" s="14" t="s">
        <v>165</v>
      </c>
      <c r="H39" s="14" t="s">
        <v>49</v>
      </c>
      <c r="I39" s="14" t="s">
        <v>49</v>
      </c>
      <c r="J39" s="14">
        <v>0</v>
      </c>
      <c r="K39" s="14" t="s">
        <v>49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  <c r="R39" s="14">
        <v>0</v>
      </c>
      <c r="S39" s="14">
        <v>0</v>
      </c>
      <c r="T39" s="152"/>
    </row>
    <row r="40" spans="1:20" ht="51.6" customHeight="1" x14ac:dyDescent="0.3">
      <c r="A40" s="161" t="s">
        <v>57</v>
      </c>
      <c r="B40" s="15"/>
      <c r="C40" s="9" t="s">
        <v>19</v>
      </c>
      <c r="D40" s="151"/>
      <c r="E40" s="15"/>
      <c r="F40" s="15"/>
      <c r="G40" s="18">
        <f>H40+I40+J40+K40+L40+M40+N40+O40</f>
        <v>196</v>
      </c>
      <c r="H40" s="18">
        <v>50</v>
      </c>
      <c r="I40" s="18">
        <v>71</v>
      </c>
      <c r="J40" s="18">
        <v>0</v>
      </c>
      <c r="K40" s="18">
        <v>75</v>
      </c>
      <c r="L40" s="18">
        <v>0</v>
      </c>
      <c r="M40" s="18">
        <v>0</v>
      </c>
      <c r="N40" s="18">
        <v>0</v>
      </c>
      <c r="O40" s="18">
        <v>0</v>
      </c>
      <c r="P40" s="18">
        <v>0</v>
      </c>
      <c r="Q40" s="18">
        <v>0</v>
      </c>
      <c r="R40" s="18">
        <v>0</v>
      </c>
      <c r="S40" s="18">
        <v>0</v>
      </c>
      <c r="T40" s="152" t="s">
        <v>10</v>
      </c>
    </row>
    <row r="41" spans="1:20" ht="15.6" customHeight="1" x14ac:dyDescent="0.3">
      <c r="A41" s="161"/>
      <c r="B41" s="15"/>
      <c r="C41" s="9" t="s">
        <v>185</v>
      </c>
      <c r="D41" s="151"/>
      <c r="E41" s="15"/>
      <c r="F41" s="15"/>
      <c r="G41" s="18">
        <f>H41+I41+J41+K41+L41+M41+N41+O41</f>
        <v>196</v>
      </c>
      <c r="H41" s="14">
        <v>50</v>
      </c>
      <c r="I41" s="14">
        <v>71</v>
      </c>
      <c r="J41" s="18">
        <v>0</v>
      </c>
      <c r="K41" s="18">
        <v>75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18">
        <v>0</v>
      </c>
      <c r="T41" s="152"/>
    </row>
    <row r="42" spans="1:20" ht="27.6" customHeight="1" x14ac:dyDescent="0.3">
      <c r="A42" s="161"/>
      <c r="B42" s="15"/>
      <c r="C42" s="9" t="s">
        <v>12</v>
      </c>
      <c r="D42" s="151"/>
      <c r="E42" s="15"/>
      <c r="F42" s="15"/>
      <c r="G42" s="14" t="s">
        <v>165</v>
      </c>
      <c r="H42" s="14" t="s">
        <v>49</v>
      </c>
      <c r="I42" s="14" t="s">
        <v>49</v>
      </c>
      <c r="J42" s="14">
        <v>0</v>
      </c>
      <c r="K42" s="14" t="s">
        <v>49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52"/>
    </row>
    <row r="43" spans="1:20" ht="91.8" customHeight="1" x14ac:dyDescent="0.3">
      <c r="A43" s="210" t="s">
        <v>79</v>
      </c>
      <c r="B43" s="25"/>
      <c r="C43" s="26" t="s">
        <v>80</v>
      </c>
      <c r="D43" s="137">
        <v>2016</v>
      </c>
      <c r="E43" s="27"/>
      <c r="F43" s="27"/>
      <c r="G43" s="28">
        <v>80</v>
      </c>
      <c r="H43" s="28">
        <v>80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147" t="s">
        <v>81</v>
      </c>
    </row>
    <row r="44" spans="1:20" ht="15.75" customHeight="1" x14ac:dyDescent="0.3">
      <c r="A44" s="135"/>
      <c r="B44" s="25"/>
      <c r="C44" s="9" t="s">
        <v>185</v>
      </c>
      <c r="D44" s="137"/>
      <c r="E44" s="27"/>
      <c r="F44" s="27"/>
      <c r="G44" s="18">
        <v>80</v>
      </c>
      <c r="H44" s="18">
        <v>80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  <c r="T44" s="144"/>
    </row>
    <row r="45" spans="1:20" ht="30" customHeight="1" x14ac:dyDescent="0.3">
      <c r="A45" s="185" t="s">
        <v>58</v>
      </c>
      <c r="B45" s="186"/>
      <c r="C45" s="186"/>
      <c r="D45" s="186"/>
      <c r="E45" s="186"/>
      <c r="F45" s="186"/>
      <c r="G45" s="186"/>
      <c r="H45" s="186"/>
      <c r="I45" s="186"/>
      <c r="J45" s="187"/>
      <c r="K45" s="187"/>
      <c r="L45" s="187"/>
      <c r="M45" s="187"/>
      <c r="N45" s="187"/>
      <c r="O45" s="187"/>
      <c r="P45" s="187"/>
      <c r="Q45" s="187"/>
      <c r="R45" s="187"/>
      <c r="S45" s="187"/>
      <c r="T45" s="188"/>
    </row>
    <row r="46" spans="1:20" ht="42.6" customHeight="1" x14ac:dyDescent="0.3">
      <c r="A46" s="149" t="s">
        <v>39</v>
      </c>
      <c r="B46" s="15"/>
      <c r="C46" s="22" t="s">
        <v>274</v>
      </c>
      <c r="D46" s="143" t="s">
        <v>305</v>
      </c>
      <c r="E46" s="15"/>
      <c r="F46" s="15"/>
      <c r="G46" s="17">
        <f>H46+I46+J46+K46+L46+M46+N46+O46+P46+Q46+R46+S46</f>
        <v>456079.23300000001</v>
      </c>
      <c r="H46" s="17">
        <v>30725.286</v>
      </c>
      <c r="I46" s="18">
        <v>31638.873</v>
      </c>
      <c r="J46" s="50">
        <v>34379.603999999999</v>
      </c>
      <c r="K46" s="17">
        <v>34990.023000000001</v>
      </c>
      <c r="L46" s="18">
        <v>36446.805</v>
      </c>
      <c r="M46" s="17">
        <v>42276.578000000001</v>
      </c>
      <c r="N46" s="17">
        <v>49449.457000000002</v>
      </c>
      <c r="O46" s="32">
        <v>48199.1</v>
      </c>
      <c r="P46" s="125">
        <v>49629.506999999998</v>
      </c>
      <c r="Q46" s="104">
        <v>48903</v>
      </c>
      <c r="R46" s="104">
        <v>49441</v>
      </c>
      <c r="S46" s="32">
        <v>0</v>
      </c>
      <c r="T46" s="180" t="s">
        <v>125</v>
      </c>
    </row>
    <row r="47" spans="1:20" ht="14.25" customHeight="1" x14ac:dyDescent="0.3">
      <c r="A47" s="177"/>
      <c r="B47" s="15"/>
      <c r="C47" s="9" t="s">
        <v>185</v>
      </c>
      <c r="D47" s="146"/>
      <c r="E47" s="15"/>
      <c r="F47" s="15"/>
      <c r="G47" s="17">
        <f>H47+I47+J47+K47+L47+M47+N47+O47+P47+Q47+R47+S47</f>
        <v>456079.23300000001</v>
      </c>
      <c r="H47" s="17">
        <v>30725.286</v>
      </c>
      <c r="I47" s="18">
        <v>31638.873</v>
      </c>
      <c r="J47" s="50">
        <v>34379.603999999999</v>
      </c>
      <c r="K47" s="17">
        <v>34990.023000000001</v>
      </c>
      <c r="L47" s="18">
        <v>36446.805</v>
      </c>
      <c r="M47" s="17">
        <v>42276.578000000001</v>
      </c>
      <c r="N47" s="17">
        <v>49449.457000000002</v>
      </c>
      <c r="O47" s="32">
        <v>48199.1</v>
      </c>
      <c r="P47" s="125">
        <v>49629.506999999998</v>
      </c>
      <c r="Q47" s="104">
        <v>48903</v>
      </c>
      <c r="R47" s="104">
        <v>49441</v>
      </c>
      <c r="S47" s="32">
        <v>0</v>
      </c>
      <c r="T47" s="213"/>
    </row>
    <row r="48" spans="1:20" ht="39.6" customHeight="1" x14ac:dyDescent="0.3">
      <c r="A48" s="189"/>
      <c r="B48" s="15"/>
      <c r="C48" s="9" t="s">
        <v>242</v>
      </c>
      <c r="D48" s="144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214"/>
    </row>
    <row r="49" spans="1:20" ht="44.4" customHeight="1" x14ac:dyDescent="0.3">
      <c r="A49" s="189"/>
      <c r="B49" s="15"/>
      <c r="C49" s="9" t="s">
        <v>33</v>
      </c>
      <c r="D49" s="144"/>
      <c r="E49" s="15"/>
      <c r="F49" s="15"/>
      <c r="G49" s="14" t="s">
        <v>99</v>
      </c>
      <c r="H49" s="14" t="s">
        <v>88</v>
      </c>
      <c r="I49" s="14" t="s">
        <v>99</v>
      </c>
      <c r="J49" s="14" t="s">
        <v>99</v>
      </c>
      <c r="K49" s="14" t="s">
        <v>99</v>
      </c>
      <c r="L49" s="14" t="s">
        <v>189</v>
      </c>
      <c r="M49" s="14" t="s">
        <v>189</v>
      </c>
      <c r="N49" s="14" t="s">
        <v>189</v>
      </c>
      <c r="O49" s="14" t="s">
        <v>189</v>
      </c>
      <c r="P49" s="14" t="s">
        <v>189</v>
      </c>
      <c r="Q49" s="14" t="s">
        <v>189</v>
      </c>
      <c r="R49" s="101" t="s">
        <v>189</v>
      </c>
      <c r="S49" s="14">
        <v>0</v>
      </c>
      <c r="T49" s="214"/>
    </row>
    <row r="50" spans="1:20" ht="25.8" customHeight="1" x14ac:dyDescent="0.3">
      <c r="A50" s="189"/>
      <c r="B50" s="15"/>
      <c r="C50" s="9" t="s">
        <v>35</v>
      </c>
      <c r="D50" s="144"/>
      <c r="E50" s="15"/>
      <c r="F50" s="15"/>
      <c r="G50" s="18" t="s">
        <v>7</v>
      </c>
      <c r="H50" s="18" t="s">
        <v>7</v>
      </c>
      <c r="I50" s="18" t="s">
        <v>7</v>
      </c>
      <c r="J50" s="18" t="s">
        <v>7</v>
      </c>
      <c r="K50" s="18" t="s">
        <v>7</v>
      </c>
      <c r="L50" s="18" t="s">
        <v>116</v>
      </c>
      <c r="M50" s="18" t="s">
        <v>116</v>
      </c>
      <c r="N50" s="18" t="s">
        <v>116</v>
      </c>
      <c r="O50" s="18" t="s">
        <v>116</v>
      </c>
      <c r="P50" s="18" t="s">
        <v>7</v>
      </c>
      <c r="Q50" s="18" t="s">
        <v>7</v>
      </c>
      <c r="R50" s="100" t="s">
        <v>7</v>
      </c>
      <c r="S50" s="18">
        <v>0</v>
      </c>
      <c r="T50" s="214"/>
    </row>
    <row r="51" spans="1:20" ht="29.4" customHeight="1" x14ac:dyDescent="0.3">
      <c r="A51" s="189"/>
      <c r="B51" s="15"/>
      <c r="C51" s="9" t="s">
        <v>243</v>
      </c>
      <c r="D51" s="144"/>
      <c r="E51" s="15"/>
      <c r="F51" s="15"/>
      <c r="G51" s="18" t="s">
        <v>271</v>
      </c>
      <c r="H51" s="18" t="s">
        <v>171</v>
      </c>
      <c r="I51" s="18" t="s">
        <v>171</v>
      </c>
      <c r="J51" s="18" t="s">
        <v>171</v>
      </c>
      <c r="K51" s="18" t="s">
        <v>171</v>
      </c>
      <c r="L51" s="18" t="s">
        <v>171</v>
      </c>
      <c r="M51" s="18" t="s">
        <v>171</v>
      </c>
      <c r="N51" s="33" t="s">
        <v>255</v>
      </c>
      <c r="O51" s="33" t="s">
        <v>255</v>
      </c>
      <c r="P51" s="33" t="s">
        <v>255</v>
      </c>
      <c r="Q51" s="33" t="s">
        <v>255</v>
      </c>
      <c r="R51" s="103" t="s">
        <v>255</v>
      </c>
      <c r="S51" s="33">
        <v>0</v>
      </c>
      <c r="T51" s="214"/>
    </row>
    <row r="52" spans="1:20" ht="117" customHeight="1" x14ac:dyDescent="0.3">
      <c r="A52" s="189"/>
      <c r="B52" s="15"/>
      <c r="C52" s="9" t="s">
        <v>34</v>
      </c>
      <c r="D52" s="144"/>
      <c r="E52" s="15"/>
      <c r="F52" s="15"/>
      <c r="G52" s="14" t="s">
        <v>129</v>
      </c>
      <c r="H52" s="14" t="s">
        <v>103</v>
      </c>
      <c r="I52" s="14" t="s">
        <v>102</v>
      </c>
      <c r="J52" s="14" t="s">
        <v>113</v>
      </c>
      <c r="K52" s="14" t="s">
        <v>128</v>
      </c>
      <c r="L52" s="14" t="s">
        <v>128</v>
      </c>
      <c r="M52" s="14" t="s">
        <v>128</v>
      </c>
      <c r="N52" s="34" t="s">
        <v>254</v>
      </c>
      <c r="O52" s="34" t="s">
        <v>254</v>
      </c>
      <c r="P52" s="34" t="s">
        <v>313</v>
      </c>
      <c r="Q52" s="34" t="s">
        <v>313</v>
      </c>
      <c r="R52" s="34" t="s">
        <v>313</v>
      </c>
      <c r="S52" s="34">
        <v>0</v>
      </c>
      <c r="T52" s="214"/>
    </row>
    <row r="53" spans="1:20" ht="56.4" customHeight="1" x14ac:dyDescent="0.3">
      <c r="A53" s="189"/>
      <c r="B53" s="15"/>
      <c r="C53" s="9" t="s">
        <v>277</v>
      </c>
      <c r="D53" s="138"/>
      <c r="E53" s="15"/>
      <c r="F53" s="15"/>
      <c r="G53" s="18" t="s">
        <v>190</v>
      </c>
      <c r="H53" s="18">
        <v>0</v>
      </c>
      <c r="I53" s="18">
        <v>0</v>
      </c>
      <c r="J53" s="18">
        <v>0</v>
      </c>
      <c r="K53" s="18">
        <v>0</v>
      </c>
      <c r="L53" s="18" t="s">
        <v>190</v>
      </c>
      <c r="M53" s="18" t="s">
        <v>190</v>
      </c>
      <c r="N53" s="18" t="s">
        <v>190</v>
      </c>
      <c r="O53" s="18" t="s">
        <v>190</v>
      </c>
      <c r="P53" s="18" t="s">
        <v>190</v>
      </c>
      <c r="Q53" s="18" t="s">
        <v>190</v>
      </c>
      <c r="R53" s="100" t="s">
        <v>190</v>
      </c>
      <c r="S53" s="18">
        <v>0</v>
      </c>
      <c r="T53" s="215"/>
    </row>
    <row r="54" spans="1:20" ht="51.6" customHeight="1" x14ac:dyDescent="0.3">
      <c r="A54" s="140" t="s">
        <v>40</v>
      </c>
      <c r="B54" s="27"/>
      <c r="C54" s="35" t="s">
        <v>36</v>
      </c>
      <c r="D54" s="146" t="s">
        <v>304</v>
      </c>
      <c r="E54" s="27"/>
      <c r="F54" s="27"/>
      <c r="G54" s="36">
        <f>H54+I54+J54+K54+L54+M54+N54+O54+P54+Q54+R54+S54</f>
        <v>13214.923000000001</v>
      </c>
      <c r="H54" s="28">
        <v>760.22699999999998</v>
      </c>
      <c r="I54" s="28">
        <v>800.36</v>
      </c>
      <c r="J54" s="28">
        <v>909.93299999999999</v>
      </c>
      <c r="K54" s="28">
        <v>904.99900000000002</v>
      </c>
      <c r="L54" s="37">
        <v>941</v>
      </c>
      <c r="M54" s="36">
        <v>1256.778</v>
      </c>
      <c r="N54" s="38">
        <v>1213.49</v>
      </c>
      <c r="O54" s="38">
        <v>1632.816</v>
      </c>
      <c r="P54" s="36">
        <v>1755.32</v>
      </c>
      <c r="Q54" s="19">
        <v>1490</v>
      </c>
      <c r="R54" s="19">
        <v>1550</v>
      </c>
      <c r="S54" s="19">
        <v>0</v>
      </c>
      <c r="T54" s="146" t="s">
        <v>234</v>
      </c>
    </row>
    <row r="55" spans="1:20" ht="15.75" customHeight="1" x14ac:dyDescent="0.3">
      <c r="A55" s="211"/>
      <c r="B55" s="27"/>
      <c r="C55" s="9" t="s">
        <v>185</v>
      </c>
      <c r="D55" s="137"/>
      <c r="E55" s="27"/>
      <c r="F55" s="27"/>
      <c r="G55" s="17">
        <v>123861.603</v>
      </c>
      <c r="H55" s="18">
        <v>760.22699999999998</v>
      </c>
      <c r="I55" s="18">
        <v>800.36</v>
      </c>
      <c r="J55" s="18">
        <v>909.93299999999999</v>
      </c>
      <c r="K55" s="18">
        <v>904.99900000000002</v>
      </c>
      <c r="L55" s="19">
        <v>941</v>
      </c>
      <c r="M55" s="17">
        <v>1256.778</v>
      </c>
      <c r="N55" s="17">
        <v>1213.49</v>
      </c>
      <c r="O55" s="17" t="s">
        <v>287</v>
      </c>
      <c r="P55" s="36">
        <v>1755.32</v>
      </c>
      <c r="Q55" s="19">
        <v>1490</v>
      </c>
      <c r="R55" s="19">
        <v>1550</v>
      </c>
      <c r="S55" s="19">
        <v>0</v>
      </c>
      <c r="T55" s="220"/>
    </row>
    <row r="56" spans="1:20" ht="30" customHeight="1" x14ac:dyDescent="0.3">
      <c r="A56" s="212"/>
      <c r="B56" s="27"/>
      <c r="C56" s="9" t="s">
        <v>12</v>
      </c>
      <c r="D56" s="157"/>
      <c r="E56" s="27"/>
      <c r="F56" s="27"/>
      <c r="G56" s="18" t="s">
        <v>230</v>
      </c>
      <c r="H56" s="18" t="s">
        <v>230</v>
      </c>
      <c r="I56" s="18" t="s">
        <v>230</v>
      </c>
      <c r="J56" s="18" t="s">
        <v>230</v>
      </c>
      <c r="K56" s="18" t="s">
        <v>230</v>
      </c>
      <c r="L56" s="18" t="s">
        <v>230</v>
      </c>
      <c r="M56" s="18" t="s">
        <v>230</v>
      </c>
      <c r="N56" s="18" t="s">
        <v>230</v>
      </c>
      <c r="O56" s="18" t="s">
        <v>230</v>
      </c>
      <c r="P56" s="18" t="s">
        <v>230</v>
      </c>
      <c r="Q56" s="18" t="s">
        <v>230</v>
      </c>
      <c r="R56" s="21" t="s">
        <v>230</v>
      </c>
      <c r="S56" s="24">
        <v>0</v>
      </c>
      <c r="T56" s="221"/>
    </row>
    <row r="57" spans="1:20" ht="15.6" customHeight="1" x14ac:dyDescent="0.3">
      <c r="A57" s="217" t="s">
        <v>297</v>
      </c>
      <c r="B57" s="218"/>
      <c r="C57" s="218"/>
      <c r="D57" s="218"/>
      <c r="E57" s="218"/>
      <c r="F57" s="218"/>
      <c r="G57" s="218"/>
      <c r="H57" s="218"/>
      <c r="I57" s="218"/>
      <c r="J57" s="218"/>
      <c r="K57" s="218"/>
      <c r="L57" s="218"/>
      <c r="M57" s="218"/>
      <c r="N57" s="218"/>
      <c r="O57" s="218"/>
      <c r="P57" s="218"/>
      <c r="Q57" s="218"/>
      <c r="R57" s="218"/>
      <c r="S57" s="218"/>
      <c r="T57" s="219"/>
    </row>
    <row r="58" spans="1:20" ht="27.6" customHeight="1" x14ac:dyDescent="0.3">
      <c r="A58" s="216" t="s">
        <v>71</v>
      </c>
      <c r="B58" s="27"/>
      <c r="C58" s="39" t="s">
        <v>72</v>
      </c>
      <c r="D58" s="132">
        <v>2016</v>
      </c>
      <c r="E58" s="27"/>
      <c r="F58" s="27"/>
      <c r="G58" s="18">
        <v>2984.5859999999998</v>
      </c>
      <c r="H58" s="18">
        <v>2984.5859999999998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v>0</v>
      </c>
      <c r="Q58" s="18">
        <v>0</v>
      </c>
      <c r="R58" s="95">
        <v>0</v>
      </c>
      <c r="S58" s="18">
        <v>0</v>
      </c>
      <c r="T58" s="143" t="s">
        <v>192</v>
      </c>
    </row>
    <row r="59" spans="1:20" ht="15.75" customHeight="1" x14ac:dyDescent="0.3">
      <c r="A59" s="211"/>
      <c r="B59" s="27"/>
      <c r="C59" s="9" t="s">
        <v>185</v>
      </c>
      <c r="D59" s="137"/>
      <c r="E59" s="27"/>
      <c r="F59" s="27"/>
      <c r="G59" s="18">
        <v>2984.5859999999998</v>
      </c>
      <c r="H59" s="18">
        <v>2984.5859999999998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95">
        <v>0</v>
      </c>
      <c r="S59" s="18">
        <v>0</v>
      </c>
      <c r="T59" s="220"/>
    </row>
    <row r="60" spans="1:20" ht="25.95" customHeight="1" x14ac:dyDescent="0.3">
      <c r="A60" s="211"/>
      <c r="B60" s="27"/>
      <c r="C60" s="40" t="s">
        <v>12</v>
      </c>
      <c r="D60" s="137"/>
      <c r="E60" s="27"/>
      <c r="F60" s="27"/>
      <c r="G60" s="41" t="s">
        <v>73</v>
      </c>
      <c r="H60" s="41" t="s">
        <v>73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41">
        <v>0</v>
      </c>
      <c r="O60" s="41">
        <v>0</v>
      </c>
      <c r="P60" s="41">
        <v>0</v>
      </c>
      <c r="Q60" s="41">
        <v>0</v>
      </c>
      <c r="R60" s="94">
        <v>0</v>
      </c>
      <c r="S60" s="41">
        <v>0</v>
      </c>
      <c r="T60" s="220"/>
    </row>
    <row r="61" spans="1:20" ht="27.6" customHeight="1" x14ac:dyDescent="0.3">
      <c r="A61" s="150" t="s">
        <v>109</v>
      </c>
      <c r="B61" s="15"/>
      <c r="C61" s="9" t="s">
        <v>108</v>
      </c>
      <c r="D61" s="151">
        <v>2017</v>
      </c>
      <c r="E61" s="15"/>
      <c r="F61" s="15"/>
      <c r="G61" s="18">
        <v>38.137999999999998</v>
      </c>
      <c r="H61" s="18">
        <v>0</v>
      </c>
      <c r="I61" s="18">
        <v>38.137999999999998</v>
      </c>
      <c r="J61" s="18">
        <v>0</v>
      </c>
      <c r="K61" s="18">
        <v>0</v>
      </c>
      <c r="L61" s="18">
        <v>0</v>
      </c>
      <c r="M61" s="18">
        <v>0</v>
      </c>
      <c r="N61" s="18">
        <v>0</v>
      </c>
      <c r="O61" s="18">
        <v>0</v>
      </c>
      <c r="P61" s="18">
        <v>0</v>
      </c>
      <c r="Q61" s="18">
        <v>0</v>
      </c>
      <c r="R61" s="95">
        <v>0</v>
      </c>
      <c r="S61" s="18">
        <v>0</v>
      </c>
      <c r="T61" s="145" t="s">
        <v>192</v>
      </c>
    </row>
    <row r="62" spans="1:20" ht="13.8" customHeight="1" x14ac:dyDescent="0.3">
      <c r="A62" s="150"/>
      <c r="B62" s="15"/>
      <c r="C62" s="9" t="s">
        <v>185</v>
      </c>
      <c r="D62" s="151"/>
      <c r="E62" s="15"/>
      <c r="F62" s="15"/>
      <c r="G62" s="18">
        <v>38.137999999999998</v>
      </c>
      <c r="H62" s="18">
        <v>0</v>
      </c>
      <c r="I62" s="18">
        <v>38.137999999999998</v>
      </c>
      <c r="J62" s="18">
        <v>0</v>
      </c>
      <c r="K62" s="18">
        <v>0</v>
      </c>
      <c r="L62" s="18">
        <v>0</v>
      </c>
      <c r="M62" s="18">
        <v>0</v>
      </c>
      <c r="N62" s="18">
        <v>0</v>
      </c>
      <c r="O62" s="18">
        <v>0</v>
      </c>
      <c r="P62" s="18">
        <v>0</v>
      </c>
      <c r="Q62" s="18">
        <v>0</v>
      </c>
      <c r="R62" s="95">
        <v>0</v>
      </c>
      <c r="S62" s="18">
        <v>0</v>
      </c>
      <c r="T62" s="145"/>
    </row>
    <row r="63" spans="1:20" ht="42" customHeight="1" x14ac:dyDescent="0.3">
      <c r="A63" s="150" t="s">
        <v>118</v>
      </c>
      <c r="B63" s="15"/>
      <c r="C63" s="9" t="s">
        <v>224</v>
      </c>
      <c r="D63" s="151">
        <v>2018</v>
      </c>
      <c r="E63" s="15"/>
      <c r="F63" s="15"/>
      <c r="G63" s="18">
        <v>99.274000000000001</v>
      </c>
      <c r="H63" s="18">
        <v>0</v>
      </c>
      <c r="I63" s="18">
        <v>0</v>
      </c>
      <c r="J63" s="18">
        <v>99.274000000000001</v>
      </c>
      <c r="K63" s="18">
        <v>0</v>
      </c>
      <c r="L63" s="18">
        <v>0</v>
      </c>
      <c r="M63" s="18">
        <v>0</v>
      </c>
      <c r="N63" s="18">
        <v>0</v>
      </c>
      <c r="O63" s="18">
        <v>0</v>
      </c>
      <c r="P63" s="18">
        <v>0</v>
      </c>
      <c r="Q63" s="18">
        <v>0</v>
      </c>
      <c r="R63" s="95">
        <v>0</v>
      </c>
      <c r="S63" s="18">
        <v>0</v>
      </c>
      <c r="T63" s="145" t="s">
        <v>192</v>
      </c>
    </row>
    <row r="64" spans="1:20" ht="16.5" customHeight="1" x14ac:dyDescent="0.3">
      <c r="A64" s="150"/>
      <c r="B64" s="15"/>
      <c r="C64" s="9" t="s">
        <v>185</v>
      </c>
      <c r="D64" s="151"/>
      <c r="E64" s="15"/>
      <c r="F64" s="15"/>
      <c r="G64" s="18">
        <v>99.274000000000001</v>
      </c>
      <c r="H64" s="18">
        <v>0</v>
      </c>
      <c r="I64" s="18">
        <v>0</v>
      </c>
      <c r="J64" s="18">
        <v>99.274000000000001</v>
      </c>
      <c r="K64" s="18">
        <v>0</v>
      </c>
      <c r="L64" s="18">
        <v>0</v>
      </c>
      <c r="M64" s="18">
        <v>0</v>
      </c>
      <c r="N64" s="18">
        <v>0</v>
      </c>
      <c r="O64" s="18">
        <v>0</v>
      </c>
      <c r="P64" s="18">
        <v>0</v>
      </c>
      <c r="Q64" s="18">
        <v>0</v>
      </c>
      <c r="R64" s="95">
        <v>0</v>
      </c>
      <c r="S64" s="18">
        <v>0</v>
      </c>
      <c r="T64" s="145"/>
    </row>
    <row r="65" spans="1:20" ht="82.95" customHeight="1" x14ac:dyDescent="0.3">
      <c r="A65" s="150" t="s">
        <v>124</v>
      </c>
      <c r="B65" s="15"/>
      <c r="C65" s="9" t="s">
        <v>149</v>
      </c>
      <c r="D65" s="151">
        <v>2018</v>
      </c>
      <c r="E65" s="15"/>
      <c r="F65" s="15"/>
      <c r="G65" s="18">
        <v>100</v>
      </c>
      <c r="H65" s="18">
        <v>0</v>
      </c>
      <c r="I65" s="18">
        <v>0</v>
      </c>
      <c r="J65" s="18">
        <v>100</v>
      </c>
      <c r="K65" s="18">
        <v>0</v>
      </c>
      <c r="L65" s="18">
        <v>0</v>
      </c>
      <c r="M65" s="18">
        <v>0</v>
      </c>
      <c r="N65" s="18">
        <v>0</v>
      </c>
      <c r="O65" s="18">
        <v>0</v>
      </c>
      <c r="P65" s="18">
        <v>0</v>
      </c>
      <c r="Q65" s="18">
        <v>0</v>
      </c>
      <c r="R65" s="95">
        <v>0</v>
      </c>
      <c r="S65" s="18">
        <v>0</v>
      </c>
      <c r="T65" s="145" t="s">
        <v>192</v>
      </c>
    </row>
    <row r="66" spans="1:20" ht="14.25" customHeight="1" x14ac:dyDescent="0.3">
      <c r="A66" s="150"/>
      <c r="B66" s="15"/>
      <c r="C66" s="9" t="s">
        <v>185</v>
      </c>
      <c r="D66" s="151"/>
      <c r="E66" s="15"/>
      <c r="F66" s="15"/>
      <c r="G66" s="18">
        <v>100</v>
      </c>
      <c r="H66" s="18">
        <v>0</v>
      </c>
      <c r="I66" s="18">
        <v>0</v>
      </c>
      <c r="J66" s="18">
        <v>100</v>
      </c>
      <c r="K66" s="18">
        <v>0</v>
      </c>
      <c r="L66" s="18">
        <v>0</v>
      </c>
      <c r="M66" s="18">
        <v>0</v>
      </c>
      <c r="N66" s="18">
        <v>0</v>
      </c>
      <c r="O66" s="18">
        <v>0</v>
      </c>
      <c r="P66" s="18">
        <v>0</v>
      </c>
      <c r="Q66" s="18">
        <v>0</v>
      </c>
      <c r="R66" s="95">
        <v>0</v>
      </c>
      <c r="S66" s="18">
        <v>0</v>
      </c>
      <c r="T66" s="145"/>
    </row>
    <row r="67" spans="1:20" ht="40.950000000000003" customHeight="1" x14ac:dyDescent="0.3">
      <c r="A67" s="150" t="s">
        <v>135</v>
      </c>
      <c r="B67" s="15"/>
      <c r="C67" s="9" t="s">
        <v>194</v>
      </c>
      <c r="D67" s="151">
        <v>2019</v>
      </c>
      <c r="E67" s="15"/>
      <c r="F67" s="15"/>
      <c r="G67" s="18">
        <v>350</v>
      </c>
      <c r="H67" s="18">
        <v>0</v>
      </c>
      <c r="I67" s="18">
        <v>0</v>
      </c>
      <c r="J67" s="18">
        <v>0</v>
      </c>
      <c r="K67" s="18">
        <v>350</v>
      </c>
      <c r="L67" s="18">
        <v>0</v>
      </c>
      <c r="M67" s="18">
        <v>0</v>
      </c>
      <c r="N67" s="18">
        <v>0</v>
      </c>
      <c r="O67" s="18">
        <v>0</v>
      </c>
      <c r="P67" s="18">
        <v>0</v>
      </c>
      <c r="Q67" s="18">
        <v>0</v>
      </c>
      <c r="R67" s="95">
        <v>0</v>
      </c>
      <c r="S67" s="18">
        <v>0</v>
      </c>
      <c r="T67" s="145" t="s">
        <v>192</v>
      </c>
    </row>
    <row r="68" spans="1:20" ht="17.25" customHeight="1" x14ac:dyDescent="0.3">
      <c r="A68" s="150"/>
      <c r="B68" s="15"/>
      <c r="C68" s="9" t="s">
        <v>185</v>
      </c>
      <c r="D68" s="151"/>
      <c r="E68" s="15"/>
      <c r="F68" s="15"/>
      <c r="G68" s="18">
        <v>350</v>
      </c>
      <c r="H68" s="18">
        <v>0</v>
      </c>
      <c r="I68" s="18">
        <v>0</v>
      </c>
      <c r="J68" s="18">
        <v>0</v>
      </c>
      <c r="K68" s="18">
        <v>350</v>
      </c>
      <c r="L68" s="18">
        <v>0</v>
      </c>
      <c r="M68" s="18">
        <v>0</v>
      </c>
      <c r="N68" s="18">
        <v>0</v>
      </c>
      <c r="O68" s="18">
        <v>0</v>
      </c>
      <c r="P68" s="18">
        <v>0</v>
      </c>
      <c r="Q68" s="18">
        <v>0</v>
      </c>
      <c r="R68" s="95">
        <v>0</v>
      </c>
      <c r="S68" s="18">
        <v>0</v>
      </c>
      <c r="T68" s="145"/>
    </row>
    <row r="69" spans="1:20" ht="16.5" customHeight="1" x14ac:dyDescent="0.3">
      <c r="A69" s="161" t="s">
        <v>144</v>
      </c>
      <c r="B69" s="42"/>
      <c r="C69" s="9" t="s">
        <v>143</v>
      </c>
      <c r="D69" s="152">
        <v>2019</v>
      </c>
      <c r="E69" s="42"/>
      <c r="F69" s="42"/>
      <c r="G69" s="18">
        <v>65.756</v>
      </c>
      <c r="H69" s="18">
        <v>0</v>
      </c>
      <c r="I69" s="18">
        <v>0</v>
      </c>
      <c r="J69" s="18">
        <v>0</v>
      </c>
      <c r="K69" s="18">
        <v>65.756</v>
      </c>
      <c r="L69" s="18">
        <v>0</v>
      </c>
      <c r="M69" s="18">
        <v>0</v>
      </c>
      <c r="N69" s="18">
        <v>0</v>
      </c>
      <c r="O69" s="18"/>
      <c r="P69" s="18">
        <v>0</v>
      </c>
      <c r="Q69" s="18">
        <v>0</v>
      </c>
      <c r="R69" s="95">
        <v>0</v>
      </c>
      <c r="S69" s="18">
        <v>0</v>
      </c>
      <c r="T69" s="152" t="s">
        <v>192</v>
      </c>
    </row>
    <row r="70" spans="1:20" ht="16.5" customHeight="1" x14ac:dyDescent="0.3">
      <c r="A70" s="161"/>
      <c r="B70" s="42"/>
      <c r="C70" s="9" t="s">
        <v>246</v>
      </c>
      <c r="D70" s="152"/>
      <c r="E70" s="42"/>
      <c r="F70" s="42"/>
      <c r="G70" s="18">
        <v>65.756</v>
      </c>
      <c r="H70" s="18">
        <v>0</v>
      </c>
      <c r="I70" s="18">
        <v>0</v>
      </c>
      <c r="J70" s="18">
        <v>0</v>
      </c>
      <c r="K70" s="18">
        <v>65.756</v>
      </c>
      <c r="L70" s="18">
        <v>0</v>
      </c>
      <c r="M70" s="18">
        <v>0</v>
      </c>
      <c r="N70" s="18">
        <v>0</v>
      </c>
      <c r="O70" s="18">
        <v>0</v>
      </c>
      <c r="P70" s="18">
        <v>0</v>
      </c>
      <c r="Q70" s="18">
        <v>0</v>
      </c>
      <c r="R70" s="95">
        <v>0</v>
      </c>
      <c r="S70" s="18">
        <v>0</v>
      </c>
      <c r="T70" s="152"/>
    </row>
    <row r="71" spans="1:20" ht="26.4" customHeight="1" x14ac:dyDescent="0.3">
      <c r="A71" s="150" t="s">
        <v>145</v>
      </c>
      <c r="B71" s="15"/>
      <c r="C71" s="9" t="s">
        <v>222</v>
      </c>
      <c r="D71" s="151" t="s">
        <v>223</v>
      </c>
      <c r="E71" s="15"/>
      <c r="F71" s="15"/>
      <c r="G71" s="18">
        <v>400</v>
      </c>
      <c r="H71" s="18">
        <v>0</v>
      </c>
      <c r="I71" s="18">
        <v>0</v>
      </c>
      <c r="J71" s="18">
        <v>0</v>
      </c>
      <c r="K71" s="18">
        <v>100</v>
      </c>
      <c r="L71" s="18">
        <v>0</v>
      </c>
      <c r="M71" s="18">
        <v>300</v>
      </c>
      <c r="N71" s="18">
        <v>0</v>
      </c>
      <c r="O71" s="18">
        <v>0</v>
      </c>
      <c r="P71" s="18">
        <v>0</v>
      </c>
      <c r="Q71" s="18">
        <v>0</v>
      </c>
      <c r="R71" s="18">
        <v>0</v>
      </c>
      <c r="S71" s="18">
        <v>0</v>
      </c>
      <c r="T71" s="151" t="s">
        <v>234</v>
      </c>
    </row>
    <row r="72" spans="1:20" ht="15.6" customHeight="1" x14ac:dyDescent="0.3">
      <c r="A72" s="150"/>
      <c r="B72" s="15"/>
      <c r="C72" s="9" t="s">
        <v>185</v>
      </c>
      <c r="D72" s="151"/>
      <c r="E72" s="15"/>
      <c r="F72" s="15"/>
      <c r="G72" s="18">
        <v>400</v>
      </c>
      <c r="H72" s="18">
        <v>0</v>
      </c>
      <c r="I72" s="18">
        <v>0</v>
      </c>
      <c r="J72" s="18">
        <v>0</v>
      </c>
      <c r="K72" s="18">
        <v>100</v>
      </c>
      <c r="L72" s="18">
        <v>0</v>
      </c>
      <c r="M72" s="18">
        <v>300</v>
      </c>
      <c r="N72" s="18">
        <v>0</v>
      </c>
      <c r="O72" s="18">
        <v>0</v>
      </c>
      <c r="P72" s="18">
        <v>0</v>
      </c>
      <c r="Q72" s="18">
        <v>0</v>
      </c>
      <c r="R72" s="18">
        <v>0</v>
      </c>
      <c r="S72" s="18">
        <v>0</v>
      </c>
      <c r="T72" s="151"/>
    </row>
    <row r="73" spans="1:20" ht="65.400000000000006" customHeight="1" x14ac:dyDescent="0.3">
      <c r="A73" s="134" t="s">
        <v>147</v>
      </c>
      <c r="B73" s="15"/>
      <c r="C73" s="9" t="s">
        <v>146</v>
      </c>
      <c r="D73" s="132" t="s">
        <v>278</v>
      </c>
      <c r="E73" s="15"/>
      <c r="F73" s="15"/>
      <c r="G73" s="19">
        <f>K73+N73+O73+P73+Q73+S73</f>
        <v>718.3</v>
      </c>
      <c r="H73" s="18">
        <v>0</v>
      </c>
      <c r="I73" s="18">
        <v>0</v>
      </c>
      <c r="J73" s="18">
        <v>0</v>
      </c>
      <c r="K73" s="18">
        <v>100</v>
      </c>
      <c r="L73" s="18">
        <v>0</v>
      </c>
      <c r="M73" s="18">
        <v>0</v>
      </c>
      <c r="N73" s="19">
        <v>300</v>
      </c>
      <c r="O73" s="19">
        <v>318.3</v>
      </c>
      <c r="P73" s="24">
        <v>0</v>
      </c>
      <c r="Q73" s="24">
        <v>0</v>
      </c>
      <c r="R73" s="24">
        <v>0</v>
      </c>
      <c r="S73" s="24">
        <v>0</v>
      </c>
      <c r="T73" s="132" t="s">
        <v>10</v>
      </c>
    </row>
    <row r="74" spans="1:20" ht="16.5" customHeight="1" x14ac:dyDescent="0.3">
      <c r="A74" s="135"/>
      <c r="B74" s="15"/>
      <c r="C74" s="9" t="s">
        <v>185</v>
      </c>
      <c r="D74" s="137"/>
      <c r="E74" s="15"/>
      <c r="F74" s="15"/>
      <c r="G74" s="19">
        <f>K74+L74+M74+N74+O74+P74+Q74+S74</f>
        <v>718.3</v>
      </c>
      <c r="H74" s="18">
        <v>0</v>
      </c>
      <c r="I74" s="18">
        <v>0</v>
      </c>
      <c r="J74" s="18">
        <v>0</v>
      </c>
      <c r="K74" s="18">
        <v>100</v>
      </c>
      <c r="L74" s="18">
        <v>0</v>
      </c>
      <c r="M74" s="18">
        <v>0</v>
      </c>
      <c r="N74" s="19">
        <v>300</v>
      </c>
      <c r="O74" s="19">
        <v>318.3</v>
      </c>
      <c r="P74" s="24">
        <v>0</v>
      </c>
      <c r="Q74" s="24">
        <v>0</v>
      </c>
      <c r="R74" s="24">
        <v>0</v>
      </c>
      <c r="S74" s="24">
        <v>0</v>
      </c>
      <c r="T74" s="137"/>
    </row>
    <row r="75" spans="1:20" ht="28.8" customHeight="1" x14ac:dyDescent="0.3">
      <c r="A75" s="136"/>
      <c r="B75" s="15"/>
      <c r="C75" s="9" t="s">
        <v>257</v>
      </c>
      <c r="D75" s="138"/>
      <c r="E75" s="15"/>
      <c r="F75" s="15"/>
      <c r="G75" s="18" t="s">
        <v>258</v>
      </c>
      <c r="H75" s="18">
        <v>0</v>
      </c>
      <c r="I75" s="18">
        <v>0</v>
      </c>
      <c r="J75" s="18">
        <v>0</v>
      </c>
      <c r="K75" s="43" t="s">
        <v>258</v>
      </c>
      <c r="L75" s="18">
        <v>0</v>
      </c>
      <c r="M75" s="44">
        <v>0</v>
      </c>
      <c r="N75" s="43" t="s">
        <v>258</v>
      </c>
      <c r="O75" s="43" t="s">
        <v>258</v>
      </c>
      <c r="P75" s="44">
        <v>0</v>
      </c>
      <c r="Q75" s="44">
        <v>0</v>
      </c>
      <c r="R75" s="44">
        <v>0</v>
      </c>
      <c r="S75" s="44">
        <v>0</v>
      </c>
      <c r="T75" s="138"/>
    </row>
    <row r="76" spans="1:20" ht="54" customHeight="1" x14ac:dyDescent="0.3">
      <c r="A76" s="150" t="s">
        <v>156</v>
      </c>
      <c r="B76" s="15"/>
      <c r="C76" s="9" t="s">
        <v>148</v>
      </c>
      <c r="D76" s="151">
        <v>2019</v>
      </c>
      <c r="E76" s="15"/>
      <c r="F76" s="15"/>
      <c r="G76" s="18">
        <v>33.597000000000001</v>
      </c>
      <c r="H76" s="18">
        <v>0</v>
      </c>
      <c r="I76" s="18">
        <v>0</v>
      </c>
      <c r="J76" s="18">
        <v>0</v>
      </c>
      <c r="K76" s="18">
        <v>33.597000000000001</v>
      </c>
      <c r="L76" s="18">
        <v>0</v>
      </c>
      <c r="M76" s="18">
        <v>0</v>
      </c>
      <c r="N76" s="18">
        <v>0</v>
      </c>
      <c r="O76" s="18">
        <v>0</v>
      </c>
      <c r="P76" s="18">
        <v>0</v>
      </c>
      <c r="Q76" s="18">
        <v>0</v>
      </c>
      <c r="R76" s="95">
        <v>0</v>
      </c>
      <c r="S76" s="18">
        <v>0</v>
      </c>
      <c r="T76" s="151" t="s">
        <v>192</v>
      </c>
    </row>
    <row r="77" spans="1:20" ht="13.2" customHeight="1" x14ac:dyDescent="0.3">
      <c r="A77" s="189"/>
      <c r="B77" s="15"/>
      <c r="C77" s="9" t="s">
        <v>185</v>
      </c>
      <c r="D77" s="151"/>
      <c r="E77" s="15"/>
      <c r="F77" s="15"/>
      <c r="G77" s="18">
        <v>33.597000000000001</v>
      </c>
      <c r="H77" s="18">
        <v>0</v>
      </c>
      <c r="I77" s="18">
        <v>0</v>
      </c>
      <c r="J77" s="18">
        <v>0</v>
      </c>
      <c r="K77" s="18">
        <v>33.597000000000001</v>
      </c>
      <c r="L77" s="18">
        <v>0</v>
      </c>
      <c r="M77" s="18">
        <v>0</v>
      </c>
      <c r="N77" s="18">
        <v>0</v>
      </c>
      <c r="O77" s="18">
        <v>0</v>
      </c>
      <c r="P77" s="18">
        <v>0</v>
      </c>
      <c r="Q77" s="18">
        <v>0</v>
      </c>
      <c r="R77" s="95">
        <v>0</v>
      </c>
      <c r="S77" s="18">
        <v>0</v>
      </c>
      <c r="T77" s="151"/>
    </row>
    <row r="78" spans="1:20" ht="40.200000000000003" customHeight="1" x14ac:dyDescent="0.3">
      <c r="A78" s="150" t="s">
        <v>158</v>
      </c>
      <c r="B78" s="23"/>
      <c r="C78" s="9" t="s">
        <v>157</v>
      </c>
      <c r="D78" s="151">
        <v>2019</v>
      </c>
      <c r="E78" s="23"/>
      <c r="F78" s="23"/>
      <c r="G78" s="18">
        <v>215.374</v>
      </c>
      <c r="H78" s="18">
        <v>0</v>
      </c>
      <c r="I78" s="18">
        <v>0</v>
      </c>
      <c r="J78" s="18">
        <v>0</v>
      </c>
      <c r="K78" s="18">
        <v>215.374</v>
      </c>
      <c r="L78" s="18">
        <v>0</v>
      </c>
      <c r="M78" s="18">
        <v>0</v>
      </c>
      <c r="N78" s="18">
        <v>0</v>
      </c>
      <c r="O78" s="18">
        <v>0</v>
      </c>
      <c r="P78" s="18">
        <v>0</v>
      </c>
      <c r="Q78" s="18">
        <v>0</v>
      </c>
      <c r="R78" s="95">
        <v>0</v>
      </c>
      <c r="S78" s="18">
        <v>0</v>
      </c>
      <c r="T78" s="151" t="s">
        <v>192</v>
      </c>
    </row>
    <row r="79" spans="1:20" ht="16.8" customHeight="1" x14ac:dyDescent="0.3">
      <c r="A79" s="150"/>
      <c r="B79" s="23"/>
      <c r="C79" s="9" t="s">
        <v>185</v>
      </c>
      <c r="D79" s="151"/>
      <c r="E79" s="23"/>
      <c r="F79" s="23"/>
      <c r="G79" s="18">
        <v>215.374</v>
      </c>
      <c r="H79" s="18">
        <v>0</v>
      </c>
      <c r="I79" s="18">
        <v>0</v>
      </c>
      <c r="J79" s="18">
        <v>0</v>
      </c>
      <c r="K79" s="18">
        <v>215.374</v>
      </c>
      <c r="L79" s="18">
        <v>0</v>
      </c>
      <c r="M79" s="18">
        <v>0</v>
      </c>
      <c r="N79" s="18">
        <v>0</v>
      </c>
      <c r="O79" s="18">
        <v>0</v>
      </c>
      <c r="P79" s="18">
        <v>0</v>
      </c>
      <c r="Q79" s="18">
        <v>0</v>
      </c>
      <c r="R79" s="95">
        <v>0</v>
      </c>
      <c r="S79" s="18">
        <v>0</v>
      </c>
      <c r="T79" s="151"/>
    </row>
    <row r="80" spans="1:20" ht="28.95" customHeight="1" x14ac:dyDescent="0.3">
      <c r="A80" s="150" t="s">
        <v>160</v>
      </c>
      <c r="B80" s="23"/>
      <c r="C80" s="9" t="s">
        <v>159</v>
      </c>
      <c r="D80" s="151">
        <v>2019</v>
      </c>
      <c r="E80" s="23"/>
      <c r="F80" s="23"/>
      <c r="G80" s="18">
        <v>69.168999999999997</v>
      </c>
      <c r="H80" s="18">
        <v>0</v>
      </c>
      <c r="I80" s="18">
        <v>0</v>
      </c>
      <c r="J80" s="18">
        <v>0</v>
      </c>
      <c r="K80" s="18">
        <v>69.168999999999997</v>
      </c>
      <c r="L80" s="18">
        <v>0</v>
      </c>
      <c r="M80" s="18">
        <v>0</v>
      </c>
      <c r="N80" s="18">
        <v>0</v>
      </c>
      <c r="O80" s="18">
        <v>0</v>
      </c>
      <c r="P80" s="18">
        <v>0</v>
      </c>
      <c r="Q80" s="18">
        <v>0</v>
      </c>
      <c r="R80" s="95">
        <v>0</v>
      </c>
      <c r="S80" s="18">
        <v>0</v>
      </c>
      <c r="T80" s="151" t="s">
        <v>192</v>
      </c>
    </row>
    <row r="81" spans="1:20" ht="13.95" customHeight="1" x14ac:dyDescent="0.3">
      <c r="A81" s="150"/>
      <c r="B81" s="23"/>
      <c r="C81" s="9" t="s">
        <v>185</v>
      </c>
      <c r="D81" s="169"/>
      <c r="E81" s="23"/>
      <c r="F81" s="23"/>
      <c r="G81" s="18">
        <v>69.168999999999997</v>
      </c>
      <c r="H81" s="18">
        <v>0</v>
      </c>
      <c r="I81" s="18">
        <v>0</v>
      </c>
      <c r="J81" s="18">
        <v>0</v>
      </c>
      <c r="K81" s="18">
        <v>69.168999999999997</v>
      </c>
      <c r="L81" s="18">
        <v>0</v>
      </c>
      <c r="M81" s="18">
        <v>0</v>
      </c>
      <c r="N81" s="18">
        <v>0</v>
      </c>
      <c r="O81" s="18">
        <v>0</v>
      </c>
      <c r="P81" s="18">
        <v>0</v>
      </c>
      <c r="Q81" s="18">
        <v>0</v>
      </c>
      <c r="R81" s="95">
        <v>0</v>
      </c>
      <c r="S81" s="18">
        <v>0</v>
      </c>
      <c r="T81" s="151"/>
    </row>
    <row r="82" spans="1:20" ht="53.4" customHeight="1" x14ac:dyDescent="0.3">
      <c r="A82" s="150" t="s">
        <v>161</v>
      </c>
      <c r="B82" s="23"/>
      <c r="C82" s="9" t="s">
        <v>259</v>
      </c>
      <c r="D82" s="151">
        <v>2019</v>
      </c>
      <c r="E82" s="23"/>
      <c r="F82" s="23"/>
      <c r="G82" s="17">
        <v>73.567999999999998</v>
      </c>
      <c r="H82" s="18">
        <v>0</v>
      </c>
      <c r="I82" s="18">
        <v>0</v>
      </c>
      <c r="J82" s="18">
        <v>0</v>
      </c>
      <c r="K82" s="17">
        <v>73.567999999999998</v>
      </c>
      <c r="L82" s="18">
        <v>0</v>
      </c>
      <c r="M82" s="18">
        <v>0</v>
      </c>
      <c r="N82" s="18">
        <v>0</v>
      </c>
      <c r="O82" s="18">
        <v>0</v>
      </c>
      <c r="P82" s="18">
        <v>0</v>
      </c>
      <c r="Q82" s="18">
        <v>0</v>
      </c>
      <c r="R82" s="95">
        <v>0</v>
      </c>
      <c r="S82" s="18">
        <v>0</v>
      </c>
      <c r="T82" s="151" t="s">
        <v>192</v>
      </c>
    </row>
    <row r="83" spans="1:20" ht="15.75" customHeight="1" x14ac:dyDescent="0.3">
      <c r="A83" s="150"/>
      <c r="B83" s="23"/>
      <c r="C83" s="9" t="s">
        <v>185</v>
      </c>
      <c r="D83" s="151"/>
      <c r="E83" s="23"/>
      <c r="F83" s="23"/>
      <c r="G83" s="17">
        <v>73.567999999999998</v>
      </c>
      <c r="H83" s="18">
        <v>0</v>
      </c>
      <c r="I83" s="18">
        <v>0</v>
      </c>
      <c r="J83" s="18">
        <v>0</v>
      </c>
      <c r="K83" s="17">
        <v>73.567999999999998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  <c r="Q83" s="18">
        <v>0</v>
      </c>
      <c r="R83" s="95">
        <v>0</v>
      </c>
      <c r="S83" s="18">
        <v>0</v>
      </c>
      <c r="T83" s="151"/>
    </row>
    <row r="84" spans="1:20" ht="103.2" customHeight="1" x14ac:dyDescent="0.3">
      <c r="A84" s="150" t="s">
        <v>187</v>
      </c>
      <c r="B84" s="23"/>
      <c r="C84" s="9" t="s">
        <v>162</v>
      </c>
      <c r="D84" s="151">
        <v>2019</v>
      </c>
      <c r="E84" s="23"/>
      <c r="F84" s="23"/>
      <c r="G84" s="18">
        <v>1663.1579999999999</v>
      </c>
      <c r="H84" s="18">
        <v>0</v>
      </c>
      <c r="I84" s="18">
        <v>0</v>
      </c>
      <c r="J84" s="18">
        <v>0</v>
      </c>
      <c r="K84" s="18">
        <v>1663.1579999999999</v>
      </c>
      <c r="L84" s="18">
        <v>0</v>
      </c>
      <c r="M84" s="18">
        <v>0</v>
      </c>
      <c r="N84" s="18">
        <v>0</v>
      </c>
      <c r="O84" s="18">
        <v>0</v>
      </c>
      <c r="P84" s="18">
        <v>0</v>
      </c>
      <c r="Q84" s="18">
        <v>0</v>
      </c>
      <c r="R84" s="95">
        <v>0</v>
      </c>
      <c r="S84" s="18">
        <v>0</v>
      </c>
      <c r="T84" s="145" t="s">
        <v>192</v>
      </c>
    </row>
    <row r="85" spans="1:20" ht="15" customHeight="1" x14ac:dyDescent="0.3">
      <c r="A85" s="150"/>
      <c r="B85" s="23"/>
      <c r="C85" s="9" t="s">
        <v>154</v>
      </c>
      <c r="D85" s="151"/>
      <c r="E85" s="23"/>
      <c r="F85" s="23"/>
      <c r="G85" s="19">
        <v>1580</v>
      </c>
      <c r="H85" s="18">
        <v>0</v>
      </c>
      <c r="I85" s="18">
        <v>0</v>
      </c>
      <c r="J85" s="18">
        <v>0</v>
      </c>
      <c r="K85" s="19">
        <v>1580</v>
      </c>
      <c r="L85" s="18">
        <v>0</v>
      </c>
      <c r="M85" s="18">
        <v>0</v>
      </c>
      <c r="N85" s="18">
        <v>0</v>
      </c>
      <c r="O85" s="18">
        <v>0</v>
      </c>
      <c r="P85" s="18">
        <v>0</v>
      </c>
      <c r="Q85" s="18">
        <v>0</v>
      </c>
      <c r="R85" s="95">
        <v>0</v>
      </c>
      <c r="S85" s="18">
        <v>0</v>
      </c>
      <c r="T85" s="190"/>
    </row>
    <row r="86" spans="1:20" ht="13.95" customHeight="1" x14ac:dyDescent="0.3">
      <c r="A86" s="150"/>
      <c r="B86" s="23"/>
      <c r="C86" s="9" t="s">
        <v>185</v>
      </c>
      <c r="D86" s="151"/>
      <c r="E86" s="23"/>
      <c r="F86" s="23"/>
      <c r="G86" s="18">
        <v>83.158000000000001</v>
      </c>
      <c r="H86" s="18">
        <v>0</v>
      </c>
      <c r="I86" s="18">
        <v>0</v>
      </c>
      <c r="J86" s="18">
        <v>0</v>
      </c>
      <c r="K86" s="18">
        <v>83.158000000000001</v>
      </c>
      <c r="L86" s="18">
        <v>0</v>
      </c>
      <c r="M86" s="18">
        <v>0</v>
      </c>
      <c r="N86" s="18">
        <v>0</v>
      </c>
      <c r="O86" s="18">
        <v>0</v>
      </c>
      <c r="P86" s="18">
        <v>0</v>
      </c>
      <c r="Q86" s="18">
        <v>0</v>
      </c>
      <c r="R86" s="95">
        <v>0</v>
      </c>
      <c r="S86" s="18">
        <v>0</v>
      </c>
      <c r="T86" s="190"/>
    </row>
    <row r="87" spans="1:20" ht="54" customHeight="1" x14ac:dyDescent="0.3">
      <c r="A87" s="150" t="s">
        <v>221</v>
      </c>
      <c r="B87" s="23"/>
      <c r="C87" s="9" t="s">
        <v>244</v>
      </c>
      <c r="D87" s="151" t="s">
        <v>303</v>
      </c>
      <c r="E87" s="23"/>
      <c r="F87" s="23"/>
      <c r="G87" s="17">
        <f>M87+N87+O87+P87+Q87+R87+S87</f>
        <v>5099.7960000000003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7">
        <v>596.49300000000005</v>
      </c>
      <c r="N87" s="17">
        <v>591.91700000000003</v>
      </c>
      <c r="O87" s="17">
        <v>719.63800000000003</v>
      </c>
      <c r="P87" s="17">
        <v>1559.748</v>
      </c>
      <c r="Q87" s="17">
        <v>800</v>
      </c>
      <c r="R87" s="17">
        <v>832</v>
      </c>
      <c r="S87" s="24">
        <v>0</v>
      </c>
      <c r="T87" s="151" t="s">
        <v>234</v>
      </c>
    </row>
    <row r="88" spans="1:20" ht="15" customHeight="1" x14ac:dyDescent="0.3">
      <c r="A88" s="150"/>
      <c r="B88" s="23"/>
      <c r="C88" s="9" t="s">
        <v>185</v>
      </c>
      <c r="D88" s="151"/>
      <c r="E88" s="23"/>
      <c r="F88" s="23"/>
      <c r="G88" s="17">
        <f>M88+N88+O88+P88+Q88+R88+S87:S88</f>
        <v>5099.7960000000003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  <c r="M88" s="17">
        <v>596.49300000000005</v>
      </c>
      <c r="N88" s="17">
        <v>591.91700000000003</v>
      </c>
      <c r="O88" s="17">
        <v>719.63800000000003</v>
      </c>
      <c r="P88" s="17">
        <v>1559.748</v>
      </c>
      <c r="Q88" s="17">
        <v>800</v>
      </c>
      <c r="R88" s="17">
        <v>832</v>
      </c>
      <c r="S88" s="24">
        <v>0</v>
      </c>
      <c r="T88" s="151"/>
    </row>
    <row r="89" spans="1:20" ht="55.95" customHeight="1" x14ac:dyDescent="0.3">
      <c r="A89" s="282" t="s">
        <v>231</v>
      </c>
      <c r="B89" s="23"/>
      <c r="C89" s="9" t="s">
        <v>260</v>
      </c>
      <c r="D89" s="151">
        <v>2021</v>
      </c>
      <c r="E89" s="23"/>
      <c r="F89" s="23"/>
      <c r="G89" s="19">
        <v>45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9">
        <v>45</v>
      </c>
      <c r="N89" s="18">
        <v>0</v>
      </c>
      <c r="O89" s="18">
        <v>0</v>
      </c>
      <c r="P89" s="18">
        <v>0</v>
      </c>
      <c r="Q89" s="18">
        <v>0</v>
      </c>
      <c r="R89" s="95">
        <v>0</v>
      </c>
      <c r="S89" s="18">
        <v>0</v>
      </c>
      <c r="T89" s="151" t="s">
        <v>234</v>
      </c>
    </row>
    <row r="90" spans="1:20" ht="16.2" customHeight="1" x14ac:dyDescent="0.3">
      <c r="A90" s="150"/>
      <c r="B90" s="23"/>
      <c r="C90" s="9" t="s">
        <v>185</v>
      </c>
      <c r="D90" s="169"/>
      <c r="E90" s="23"/>
      <c r="F90" s="23"/>
      <c r="G90" s="19">
        <v>45</v>
      </c>
      <c r="H90" s="18">
        <v>0</v>
      </c>
      <c r="I90" s="18">
        <v>0</v>
      </c>
      <c r="J90" s="18">
        <v>0</v>
      </c>
      <c r="K90" s="18">
        <v>0</v>
      </c>
      <c r="L90" s="18">
        <v>0</v>
      </c>
      <c r="M90" s="19">
        <v>45</v>
      </c>
      <c r="N90" s="18">
        <v>0</v>
      </c>
      <c r="O90" s="18">
        <v>0</v>
      </c>
      <c r="P90" s="18">
        <v>0</v>
      </c>
      <c r="Q90" s="18">
        <v>0</v>
      </c>
      <c r="R90" s="95">
        <v>0</v>
      </c>
      <c r="S90" s="18">
        <v>0</v>
      </c>
      <c r="T90" s="151"/>
    </row>
    <row r="91" spans="1:20" ht="28.2" customHeight="1" x14ac:dyDescent="0.3">
      <c r="A91" s="150" t="s">
        <v>232</v>
      </c>
      <c r="B91" s="23"/>
      <c r="C91" s="9" t="s">
        <v>233</v>
      </c>
      <c r="D91" s="151">
        <v>2021</v>
      </c>
      <c r="E91" s="23"/>
      <c r="F91" s="23"/>
      <c r="G91" s="19">
        <v>23</v>
      </c>
      <c r="H91" s="18">
        <v>0</v>
      </c>
      <c r="I91" s="18">
        <v>0</v>
      </c>
      <c r="J91" s="18">
        <v>0</v>
      </c>
      <c r="K91" s="18">
        <v>0</v>
      </c>
      <c r="L91" s="18">
        <v>0</v>
      </c>
      <c r="M91" s="19">
        <v>23</v>
      </c>
      <c r="N91" s="18">
        <v>0</v>
      </c>
      <c r="O91" s="18">
        <v>0</v>
      </c>
      <c r="P91" s="18">
        <v>0</v>
      </c>
      <c r="Q91" s="18">
        <v>0</v>
      </c>
      <c r="R91" s="95">
        <v>0</v>
      </c>
      <c r="S91" s="18">
        <v>0</v>
      </c>
      <c r="T91" s="132" t="s">
        <v>234</v>
      </c>
    </row>
    <row r="92" spans="1:20" ht="13.95" customHeight="1" x14ac:dyDescent="0.3">
      <c r="A92" s="150"/>
      <c r="B92" s="23"/>
      <c r="C92" s="9" t="s">
        <v>185</v>
      </c>
      <c r="D92" s="151"/>
      <c r="E92" s="23"/>
      <c r="F92" s="23"/>
      <c r="G92" s="19">
        <v>23</v>
      </c>
      <c r="H92" s="18">
        <v>0</v>
      </c>
      <c r="I92" s="18">
        <v>0</v>
      </c>
      <c r="J92" s="18">
        <v>0</v>
      </c>
      <c r="K92" s="18">
        <v>0</v>
      </c>
      <c r="L92" s="18">
        <v>0</v>
      </c>
      <c r="M92" s="19">
        <v>23</v>
      </c>
      <c r="N92" s="18">
        <v>0</v>
      </c>
      <c r="O92" s="18">
        <v>0</v>
      </c>
      <c r="P92" s="18">
        <v>0</v>
      </c>
      <c r="Q92" s="18">
        <v>0</v>
      </c>
      <c r="R92" s="95">
        <v>0</v>
      </c>
      <c r="S92" s="18">
        <v>0</v>
      </c>
      <c r="T92" s="137"/>
    </row>
    <row r="93" spans="1:20" ht="69" customHeight="1" x14ac:dyDescent="0.3">
      <c r="A93" s="134" t="s">
        <v>247</v>
      </c>
      <c r="B93" s="23"/>
      <c r="C93" s="9" t="s">
        <v>248</v>
      </c>
      <c r="D93" s="132">
        <v>2021</v>
      </c>
      <c r="E93" s="23"/>
      <c r="F93" s="23"/>
      <c r="G93" s="19">
        <v>500</v>
      </c>
      <c r="H93" s="18">
        <v>0</v>
      </c>
      <c r="I93" s="18">
        <v>0</v>
      </c>
      <c r="J93" s="18">
        <v>0</v>
      </c>
      <c r="K93" s="18">
        <v>0</v>
      </c>
      <c r="L93" s="18">
        <v>0</v>
      </c>
      <c r="M93" s="19">
        <v>500</v>
      </c>
      <c r="N93" s="18">
        <v>0</v>
      </c>
      <c r="O93" s="18">
        <v>0</v>
      </c>
      <c r="P93" s="18">
        <v>0</v>
      </c>
      <c r="Q93" s="18">
        <v>0</v>
      </c>
      <c r="R93" s="95">
        <v>0</v>
      </c>
      <c r="S93" s="18">
        <v>0</v>
      </c>
      <c r="T93" s="137"/>
    </row>
    <row r="94" spans="1:20" ht="13.95" customHeight="1" x14ac:dyDescent="0.3">
      <c r="A94" s="211"/>
      <c r="B94" s="23"/>
      <c r="C94" s="9" t="s">
        <v>185</v>
      </c>
      <c r="D94" s="157"/>
      <c r="E94" s="23"/>
      <c r="F94" s="23"/>
      <c r="G94" s="19">
        <v>500</v>
      </c>
      <c r="H94" s="18">
        <v>0</v>
      </c>
      <c r="I94" s="18">
        <v>0</v>
      </c>
      <c r="J94" s="18">
        <v>0</v>
      </c>
      <c r="K94" s="18">
        <v>0</v>
      </c>
      <c r="L94" s="18">
        <v>0</v>
      </c>
      <c r="M94" s="19">
        <v>500</v>
      </c>
      <c r="N94" s="18">
        <v>0</v>
      </c>
      <c r="O94" s="18">
        <v>0</v>
      </c>
      <c r="P94" s="18">
        <v>0</v>
      </c>
      <c r="Q94" s="18">
        <v>0</v>
      </c>
      <c r="R94" s="95">
        <v>0</v>
      </c>
      <c r="S94" s="18">
        <v>0</v>
      </c>
      <c r="T94" s="157"/>
    </row>
    <row r="95" spans="1:20" ht="91.8" customHeight="1" x14ac:dyDescent="0.3">
      <c r="A95" s="134" t="s">
        <v>290</v>
      </c>
      <c r="B95" s="23"/>
      <c r="C95" s="9" t="s">
        <v>291</v>
      </c>
      <c r="D95" s="132" t="s">
        <v>310</v>
      </c>
      <c r="E95" s="23"/>
      <c r="F95" s="23"/>
      <c r="G95" s="19">
        <v>200</v>
      </c>
      <c r="H95" s="18">
        <v>0</v>
      </c>
      <c r="I95" s="18">
        <v>0</v>
      </c>
      <c r="J95" s="18">
        <v>0</v>
      </c>
      <c r="K95" s="18">
        <v>0</v>
      </c>
      <c r="L95" s="18">
        <v>0</v>
      </c>
      <c r="M95" s="24">
        <v>0</v>
      </c>
      <c r="N95" s="18">
        <v>0</v>
      </c>
      <c r="O95" s="19">
        <v>100</v>
      </c>
      <c r="P95" s="19">
        <v>100</v>
      </c>
      <c r="Q95" s="18">
        <v>0</v>
      </c>
      <c r="R95" s="95">
        <v>0</v>
      </c>
      <c r="S95" s="18">
        <v>0</v>
      </c>
      <c r="T95" s="132" t="s">
        <v>234</v>
      </c>
    </row>
    <row r="96" spans="1:20" ht="13.95" customHeight="1" x14ac:dyDescent="0.3">
      <c r="A96" s="211"/>
      <c r="B96" s="68"/>
      <c r="C96" s="40" t="s">
        <v>185</v>
      </c>
      <c r="D96" s="144"/>
      <c r="E96" s="68"/>
      <c r="F96" s="68"/>
      <c r="G96" s="89">
        <v>200</v>
      </c>
      <c r="H96" s="116">
        <v>0</v>
      </c>
      <c r="I96" s="116">
        <v>0</v>
      </c>
      <c r="J96" s="116">
        <v>0</v>
      </c>
      <c r="K96" s="116">
        <v>0</v>
      </c>
      <c r="L96" s="116">
        <v>0</v>
      </c>
      <c r="M96" s="74">
        <v>0</v>
      </c>
      <c r="N96" s="116">
        <v>0</v>
      </c>
      <c r="O96" s="89">
        <v>100</v>
      </c>
      <c r="P96" s="89" t="s">
        <v>318</v>
      </c>
      <c r="Q96" s="116">
        <v>0</v>
      </c>
      <c r="R96" s="116">
        <v>0</v>
      </c>
      <c r="S96" s="116">
        <v>0</v>
      </c>
      <c r="T96" s="144"/>
    </row>
    <row r="97" spans="1:20" ht="66" customHeight="1" x14ac:dyDescent="0.3">
      <c r="A97" s="134" t="s">
        <v>292</v>
      </c>
      <c r="B97" s="23"/>
      <c r="C97" s="9" t="s">
        <v>293</v>
      </c>
      <c r="D97" s="132">
        <v>2023</v>
      </c>
      <c r="E97" s="23"/>
      <c r="F97" s="23"/>
      <c r="G97" s="102">
        <v>1155.586</v>
      </c>
      <c r="H97" s="100">
        <v>0</v>
      </c>
      <c r="I97" s="18">
        <v>0</v>
      </c>
      <c r="J97" s="18">
        <v>0</v>
      </c>
      <c r="K97" s="18">
        <v>0</v>
      </c>
      <c r="L97" s="18">
        <v>0</v>
      </c>
      <c r="M97" s="24">
        <v>0</v>
      </c>
      <c r="N97" s="18">
        <v>0</v>
      </c>
      <c r="O97" s="18">
        <v>577.79300000000001</v>
      </c>
      <c r="P97" s="18">
        <v>577.79300000000001</v>
      </c>
      <c r="Q97" s="18">
        <v>0</v>
      </c>
      <c r="R97" s="95">
        <v>0</v>
      </c>
      <c r="S97" s="18">
        <v>0</v>
      </c>
      <c r="T97" s="144"/>
    </row>
    <row r="98" spans="1:20" ht="13.95" customHeight="1" x14ac:dyDescent="0.3">
      <c r="A98" s="211"/>
      <c r="B98" s="68"/>
      <c r="C98" s="40" t="s">
        <v>185</v>
      </c>
      <c r="D98" s="137"/>
      <c r="E98" s="68"/>
      <c r="F98" s="68"/>
      <c r="G98" s="129">
        <v>1155.586</v>
      </c>
      <c r="H98" s="116">
        <v>0</v>
      </c>
      <c r="I98" s="116">
        <v>0</v>
      </c>
      <c r="J98" s="116">
        <v>0</v>
      </c>
      <c r="K98" s="116">
        <v>0</v>
      </c>
      <c r="L98" s="116">
        <v>0</v>
      </c>
      <c r="M98" s="74">
        <v>0</v>
      </c>
      <c r="N98" s="116">
        <v>0</v>
      </c>
      <c r="O98" s="116">
        <v>577.79300000000001</v>
      </c>
      <c r="P98" s="116" t="s">
        <v>320</v>
      </c>
      <c r="Q98" s="116">
        <v>0</v>
      </c>
      <c r="R98" s="116">
        <v>0</v>
      </c>
      <c r="S98" s="116">
        <v>0</v>
      </c>
      <c r="T98" s="144"/>
    </row>
    <row r="99" spans="1:20" ht="13.95" customHeight="1" x14ac:dyDescent="0.3">
      <c r="A99" s="252" t="s">
        <v>319</v>
      </c>
      <c r="B99" s="258"/>
      <c r="C99" s="258"/>
      <c r="D99" s="258"/>
      <c r="E99" s="258"/>
      <c r="F99" s="258"/>
      <c r="G99" s="258"/>
      <c r="H99" s="258"/>
      <c r="I99" s="258"/>
      <c r="J99" s="258"/>
      <c r="K99" s="258"/>
      <c r="L99" s="258"/>
      <c r="M99" s="258"/>
      <c r="N99" s="258"/>
      <c r="O99" s="258"/>
      <c r="P99" s="258"/>
      <c r="Q99" s="258"/>
      <c r="R99" s="258"/>
      <c r="S99" s="259"/>
      <c r="T99" s="121"/>
    </row>
    <row r="100" spans="1:20" ht="65.400000000000006" customHeight="1" x14ac:dyDescent="0.3">
      <c r="A100" s="134" t="s">
        <v>309</v>
      </c>
      <c r="B100" s="23"/>
      <c r="C100" s="9" t="s">
        <v>308</v>
      </c>
      <c r="D100" s="132">
        <v>2023</v>
      </c>
      <c r="E100" s="23"/>
      <c r="F100" s="23"/>
      <c r="G100" s="119">
        <v>25333.326000000001</v>
      </c>
      <c r="H100" s="100">
        <v>0</v>
      </c>
      <c r="I100" s="100">
        <v>0</v>
      </c>
      <c r="J100" s="100">
        <v>0</v>
      </c>
      <c r="K100" s="100">
        <v>0</v>
      </c>
      <c r="L100" s="100">
        <v>0</v>
      </c>
      <c r="M100" s="24">
        <v>0</v>
      </c>
      <c r="N100" s="100">
        <v>0</v>
      </c>
      <c r="O100" s="100">
        <v>25333.326000000001</v>
      </c>
      <c r="P100" s="19">
        <v>0</v>
      </c>
      <c r="Q100" s="100">
        <v>0</v>
      </c>
      <c r="R100" s="100">
        <v>0</v>
      </c>
      <c r="S100" s="100">
        <v>0</v>
      </c>
      <c r="T100" s="132" t="s">
        <v>234</v>
      </c>
    </row>
    <row r="101" spans="1:20" ht="13.95" customHeight="1" x14ac:dyDescent="0.3">
      <c r="A101" s="245"/>
      <c r="B101" s="23"/>
      <c r="C101" s="9" t="s">
        <v>154</v>
      </c>
      <c r="D101" s="240"/>
      <c r="E101" s="23"/>
      <c r="F101" s="23"/>
      <c r="G101" s="119">
        <v>25333.326000000001</v>
      </c>
      <c r="H101" s="100">
        <v>0</v>
      </c>
      <c r="I101" s="100">
        <v>0</v>
      </c>
      <c r="J101" s="100">
        <v>0</v>
      </c>
      <c r="K101" s="100">
        <v>0</v>
      </c>
      <c r="L101" s="100">
        <v>0</v>
      </c>
      <c r="M101" s="24">
        <v>0</v>
      </c>
      <c r="N101" s="100">
        <v>0</v>
      </c>
      <c r="O101" s="106">
        <v>25333.326000000001</v>
      </c>
      <c r="P101" s="19">
        <v>0</v>
      </c>
      <c r="Q101" s="100">
        <v>0</v>
      </c>
      <c r="R101" s="100">
        <v>0</v>
      </c>
      <c r="S101" s="100">
        <v>0</v>
      </c>
      <c r="T101" s="240"/>
    </row>
    <row r="102" spans="1:20" ht="42" customHeight="1" x14ac:dyDescent="0.3">
      <c r="A102" s="134" t="s">
        <v>312</v>
      </c>
      <c r="B102" s="23"/>
      <c r="C102" s="9" t="s">
        <v>321</v>
      </c>
      <c r="D102" s="239">
        <v>2024</v>
      </c>
      <c r="E102" s="23"/>
      <c r="F102" s="23"/>
      <c r="G102" s="118">
        <v>600</v>
      </c>
      <c r="H102" s="117">
        <v>0</v>
      </c>
      <c r="I102" s="117">
        <v>0</v>
      </c>
      <c r="J102" s="117">
        <v>0</v>
      </c>
      <c r="K102" s="117">
        <v>0</v>
      </c>
      <c r="L102" s="117">
        <v>0</v>
      </c>
      <c r="M102" s="24">
        <v>0</v>
      </c>
      <c r="N102" s="117">
        <v>0</v>
      </c>
      <c r="O102" s="117">
        <v>0</v>
      </c>
      <c r="P102" s="118">
        <v>600</v>
      </c>
      <c r="Q102" s="117">
        <v>0</v>
      </c>
      <c r="R102" s="117">
        <v>0</v>
      </c>
      <c r="S102" s="117">
        <v>0</v>
      </c>
      <c r="T102" s="239" t="s">
        <v>234</v>
      </c>
    </row>
    <row r="103" spans="1:20" ht="13.95" customHeight="1" x14ac:dyDescent="0.3">
      <c r="A103" s="245"/>
      <c r="B103" s="23"/>
      <c r="C103" s="9" t="s">
        <v>185</v>
      </c>
      <c r="D103" s="260"/>
      <c r="E103" s="23"/>
      <c r="F103" s="23"/>
      <c r="G103" s="118">
        <v>600</v>
      </c>
      <c r="H103" s="117">
        <v>0</v>
      </c>
      <c r="I103" s="117">
        <v>0</v>
      </c>
      <c r="J103" s="117">
        <v>0</v>
      </c>
      <c r="K103" s="117">
        <v>0</v>
      </c>
      <c r="L103" s="117">
        <v>0</v>
      </c>
      <c r="M103" s="24">
        <v>0</v>
      </c>
      <c r="N103" s="117">
        <v>0</v>
      </c>
      <c r="O103" s="117">
        <v>0</v>
      </c>
      <c r="P103" s="118">
        <v>600</v>
      </c>
      <c r="Q103" s="117">
        <v>0</v>
      </c>
      <c r="R103" s="117">
        <v>0</v>
      </c>
      <c r="S103" s="117">
        <v>0</v>
      </c>
      <c r="T103" s="184"/>
    </row>
    <row r="104" spans="1:20" ht="79.8" customHeight="1" x14ac:dyDescent="0.3">
      <c r="A104" s="134" t="s">
        <v>325</v>
      </c>
      <c r="B104" s="23"/>
      <c r="C104" s="9" t="s">
        <v>322</v>
      </c>
      <c r="D104" s="239">
        <v>2024</v>
      </c>
      <c r="E104" s="23"/>
      <c r="F104" s="23"/>
      <c r="G104" s="127">
        <v>798.64800000000002</v>
      </c>
      <c r="H104" s="117">
        <v>0</v>
      </c>
      <c r="I104" s="117">
        <v>0</v>
      </c>
      <c r="J104" s="117">
        <v>0</v>
      </c>
      <c r="K104" s="117">
        <v>0</v>
      </c>
      <c r="L104" s="117">
        <v>0</v>
      </c>
      <c r="M104" s="24">
        <v>0</v>
      </c>
      <c r="N104" s="117">
        <v>0</v>
      </c>
      <c r="O104" s="117">
        <v>0</v>
      </c>
      <c r="P104" s="118">
        <v>798.64800000000002</v>
      </c>
      <c r="Q104" s="117">
        <v>0</v>
      </c>
      <c r="R104" s="117">
        <v>0</v>
      </c>
      <c r="S104" s="117">
        <v>0</v>
      </c>
      <c r="T104" s="239" t="s">
        <v>234</v>
      </c>
    </row>
    <row r="105" spans="1:20" ht="13.95" customHeight="1" x14ac:dyDescent="0.3">
      <c r="A105" s="245"/>
      <c r="B105" s="23"/>
      <c r="C105" s="9" t="s">
        <v>185</v>
      </c>
      <c r="D105" s="184"/>
      <c r="E105" s="23"/>
      <c r="F105" s="23"/>
      <c r="G105" s="127">
        <v>798.64800000000002</v>
      </c>
      <c r="H105" s="117">
        <v>0</v>
      </c>
      <c r="I105" s="117">
        <v>0</v>
      </c>
      <c r="J105" s="117">
        <v>0</v>
      </c>
      <c r="K105" s="117">
        <v>0</v>
      </c>
      <c r="L105" s="117">
        <v>0</v>
      </c>
      <c r="M105" s="24">
        <v>0</v>
      </c>
      <c r="N105" s="117">
        <v>0</v>
      </c>
      <c r="O105" s="117">
        <v>0</v>
      </c>
      <c r="P105" s="122">
        <v>798.64800000000002</v>
      </c>
      <c r="Q105" s="117">
        <v>0</v>
      </c>
      <c r="R105" s="117">
        <v>0</v>
      </c>
      <c r="S105" s="117">
        <v>0</v>
      </c>
      <c r="T105" s="184"/>
    </row>
    <row r="106" spans="1:20" ht="57" customHeight="1" x14ac:dyDescent="0.3">
      <c r="A106" s="134" t="s">
        <v>326</v>
      </c>
      <c r="B106" s="23"/>
      <c r="C106" s="9" t="s">
        <v>323</v>
      </c>
      <c r="D106" s="239">
        <v>2024</v>
      </c>
      <c r="E106" s="23"/>
      <c r="F106" s="23"/>
      <c r="G106" s="122">
        <v>217.03899999999999</v>
      </c>
      <c r="H106" s="117">
        <v>0</v>
      </c>
      <c r="I106" s="117">
        <v>0</v>
      </c>
      <c r="J106" s="117">
        <v>0</v>
      </c>
      <c r="K106" s="117">
        <v>0</v>
      </c>
      <c r="L106" s="117">
        <v>0</v>
      </c>
      <c r="M106" s="24">
        <v>0</v>
      </c>
      <c r="N106" s="117">
        <v>0</v>
      </c>
      <c r="O106" s="117">
        <v>0</v>
      </c>
      <c r="P106" s="120">
        <v>217.03899999999999</v>
      </c>
      <c r="Q106" s="119">
        <v>0</v>
      </c>
      <c r="R106" s="119">
        <v>0</v>
      </c>
      <c r="S106" s="119">
        <v>0</v>
      </c>
      <c r="T106" s="239" t="s">
        <v>234</v>
      </c>
    </row>
    <row r="107" spans="1:20" ht="13.95" customHeight="1" x14ac:dyDescent="0.3">
      <c r="A107" s="245"/>
      <c r="B107" s="23"/>
      <c r="C107" s="9" t="s">
        <v>185</v>
      </c>
      <c r="D107" s="184"/>
      <c r="E107" s="23"/>
      <c r="F107" s="23"/>
      <c r="G107" s="122">
        <v>217.03899999999999</v>
      </c>
      <c r="H107" s="117">
        <v>0</v>
      </c>
      <c r="I107" s="117">
        <v>0</v>
      </c>
      <c r="J107" s="117">
        <v>0</v>
      </c>
      <c r="K107" s="117">
        <v>0</v>
      </c>
      <c r="L107" s="117">
        <v>0</v>
      </c>
      <c r="M107" s="24">
        <v>0</v>
      </c>
      <c r="N107" s="117">
        <v>0</v>
      </c>
      <c r="O107" s="117">
        <v>0</v>
      </c>
      <c r="P107" s="122">
        <v>217.03899999999999</v>
      </c>
      <c r="Q107" s="119">
        <v>0</v>
      </c>
      <c r="R107" s="119">
        <v>0</v>
      </c>
      <c r="S107" s="119">
        <v>0</v>
      </c>
      <c r="T107" s="260"/>
    </row>
    <row r="108" spans="1:20" ht="41.4" customHeight="1" x14ac:dyDescent="0.3">
      <c r="A108" s="134" t="s">
        <v>327</v>
      </c>
      <c r="B108" s="23"/>
      <c r="C108" s="9" t="s">
        <v>324</v>
      </c>
      <c r="D108" s="239">
        <v>2024</v>
      </c>
      <c r="E108" s="23"/>
      <c r="F108" s="23"/>
      <c r="G108" s="120">
        <v>4425.5749999999998</v>
      </c>
      <c r="H108" s="117">
        <v>0</v>
      </c>
      <c r="I108" s="117">
        <v>0</v>
      </c>
      <c r="J108" s="117">
        <v>0</v>
      </c>
      <c r="K108" s="117">
        <v>0</v>
      </c>
      <c r="L108" s="117">
        <v>0</v>
      </c>
      <c r="M108" s="24">
        <v>0</v>
      </c>
      <c r="N108" s="117">
        <v>0</v>
      </c>
      <c r="O108" s="117">
        <v>0</v>
      </c>
      <c r="P108" s="120">
        <v>4425.5749999999998</v>
      </c>
      <c r="Q108" s="119">
        <v>0</v>
      </c>
      <c r="R108" s="119">
        <v>0</v>
      </c>
      <c r="S108" s="119">
        <v>0</v>
      </c>
      <c r="T108" s="260"/>
    </row>
    <row r="109" spans="1:20" ht="16.8" customHeight="1" x14ac:dyDescent="0.3">
      <c r="A109" s="245"/>
      <c r="B109" s="23"/>
      <c r="C109" s="9" t="s">
        <v>154</v>
      </c>
      <c r="D109" s="260"/>
      <c r="E109" s="23"/>
      <c r="F109" s="23"/>
      <c r="G109" s="118">
        <v>4425.5749999999998</v>
      </c>
      <c r="H109" s="117">
        <v>0</v>
      </c>
      <c r="I109" s="117">
        <v>0</v>
      </c>
      <c r="J109" s="117">
        <v>0</v>
      </c>
      <c r="K109" s="117">
        <v>0</v>
      </c>
      <c r="L109" s="117">
        <v>0</v>
      </c>
      <c r="M109" s="24">
        <v>0</v>
      </c>
      <c r="N109" s="117">
        <v>0</v>
      </c>
      <c r="O109" s="117">
        <v>0</v>
      </c>
      <c r="P109" s="120">
        <v>4425.5749999999998</v>
      </c>
      <c r="Q109" s="119">
        <v>0</v>
      </c>
      <c r="R109" s="119">
        <v>0</v>
      </c>
      <c r="S109" s="119">
        <v>0</v>
      </c>
      <c r="T109" s="260"/>
    </row>
    <row r="110" spans="1:20" ht="15.75" customHeight="1" x14ac:dyDescent="0.3">
      <c r="A110" s="153" t="s">
        <v>131</v>
      </c>
      <c r="B110" s="154"/>
      <c r="C110" s="154"/>
      <c r="D110" s="154"/>
      <c r="E110" s="154"/>
      <c r="F110" s="154"/>
      <c r="G110" s="154"/>
      <c r="H110" s="154"/>
      <c r="I110" s="154"/>
      <c r="J110" s="154"/>
      <c r="K110" s="154"/>
      <c r="L110" s="154"/>
      <c r="M110" s="154"/>
      <c r="N110" s="154"/>
      <c r="O110" s="154"/>
      <c r="P110" s="154"/>
      <c r="Q110" s="154"/>
      <c r="R110" s="154"/>
      <c r="S110" s="154"/>
      <c r="T110" s="154"/>
    </row>
    <row r="111" spans="1:20" ht="54" customHeight="1" x14ac:dyDescent="0.3">
      <c r="A111" s="166" t="s">
        <v>41</v>
      </c>
      <c r="B111" s="45"/>
      <c r="C111" s="46" t="s">
        <v>132</v>
      </c>
      <c r="D111" s="143" t="s">
        <v>304</v>
      </c>
      <c r="E111" s="47"/>
      <c r="F111" s="47"/>
      <c r="G111" s="48">
        <f>H111+I111+J111+K111+L111+M111+N111+O111+P111+Q111+R111+S111</f>
        <v>136937.492</v>
      </c>
      <c r="H111" s="17">
        <v>12711.829</v>
      </c>
      <c r="I111" s="17">
        <v>12827.954</v>
      </c>
      <c r="J111" s="17">
        <v>15311.913</v>
      </c>
      <c r="K111" s="48">
        <v>14703.898999999999</v>
      </c>
      <c r="L111" s="48">
        <v>18583.137999999999</v>
      </c>
      <c r="M111" s="48">
        <f>M113+M116+M119</f>
        <v>13903.057000000001</v>
      </c>
      <c r="N111" s="48">
        <v>8469.3160000000007</v>
      </c>
      <c r="O111" s="48">
        <v>10152.289000000001</v>
      </c>
      <c r="P111" s="48">
        <v>10875.83</v>
      </c>
      <c r="Q111" s="48">
        <v>9468.1059999999998</v>
      </c>
      <c r="R111" s="48">
        <v>9930.1610000000001</v>
      </c>
      <c r="S111" s="92">
        <v>0</v>
      </c>
      <c r="T111" s="143" t="s">
        <v>234</v>
      </c>
    </row>
    <row r="112" spans="1:20" ht="15.75" customHeight="1" x14ac:dyDescent="0.3">
      <c r="A112" s="167"/>
      <c r="B112" s="45"/>
      <c r="C112" s="22" t="s">
        <v>185</v>
      </c>
      <c r="D112" s="137"/>
      <c r="E112" s="47"/>
      <c r="F112" s="47"/>
      <c r="G112" s="48">
        <f>H112+I112+J112+K112+L112+M112+N112+O112+P112+Q112+R112+S112</f>
        <v>136937.492</v>
      </c>
      <c r="H112" s="17">
        <v>12711.829</v>
      </c>
      <c r="I112" s="18">
        <v>12827.954</v>
      </c>
      <c r="J112" s="17">
        <v>15311.913</v>
      </c>
      <c r="K112" s="48">
        <v>14703.898999999999</v>
      </c>
      <c r="L112" s="48">
        <v>18583.137999999999</v>
      </c>
      <c r="M112" s="48">
        <v>13903.057000000001</v>
      </c>
      <c r="N112" s="48">
        <v>8469.3160000000007</v>
      </c>
      <c r="O112" s="48">
        <v>10152.289000000001</v>
      </c>
      <c r="P112" s="48">
        <v>10875.83</v>
      </c>
      <c r="Q112" s="48">
        <v>9468.1059999999998</v>
      </c>
      <c r="R112" s="48">
        <v>9930.1610000000001</v>
      </c>
      <c r="S112" s="92">
        <v>0</v>
      </c>
      <c r="T112" s="147"/>
    </row>
    <row r="113" spans="1:20" ht="27" customHeight="1" x14ac:dyDescent="0.3">
      <c r="A113" s="155" t="s">
        <v>168</v>
      </c>
      <c r="B113" s="45"/>
      <c r="C113" s="22" t="s">
        <v>142</v>
      </c>
      <c r="D113" s="137"/>
      <c r="E113" s="47"/>
      <c r="F113" s="47"/>
      <c r="G113" s="17">
        <f>H113+I113+J113+K113+L113+M113+N113+O113+P113+Q113+R113</f>
        <v>11294.653</v>
      </c>
      <c r="H113" s="18">
        <v>954.44399999999996</v>
      </c>
      <c r="I113" s="18">
        <v>809.7</v>
      </c>
      <c r="J113" s="18">
        <v>2414.1289999999999</v>
      </c>
      <c r="K113" s="17">
        <v>2705.5369999999998</v>
      </c>
      <c r="L113" s="32">
        <v>2501.71</v>
      </c>
      <c r="M113" s="19">
        <v>700</v>
      </c>
      <c r="N113" s="19">
        <v>34</v>
      </c>
      <c r="O113" s="17">
        <v>515.13300000000004</v>
      </c>
      <c r="P113" s="19">
        <v>420</v>
      </c>
      <c r="Q113" s="19">
        <v>120</v>
      </c>
      <c r="R113" s="19">
        <v>120</v>
      </c>
      <c r="S113" s="19">
        <v>0</v>
      </c>
      <c r="T113" s="137"/>
    </row>
    <row r="114" spans="1:20" ht="15.75" customHeight="1" x14ac:dyDescent="0.3">
      <c r="A114" s="155"/>
      <c r="B114" s="45"/>
      <c r="C114" s="9" t="s">
        <v>185</v>
      </c>
      <c r="D114" s="137"/>
      <c r="E114" s="47"/>
      <c r="F114" s="47"/>
      <c r="G114" s="17">
        <f>H114+I114+J114+K114+L114+M114+N114+O114+P114+Q114+R114</f>
        <v>11294.653</v>
      </c>
      <c r="H114" s="18">
        <v>954.44399999999996</v>
      </c>
      <c r="I114" s="18">
        <v>809.7</v>
      </c>
      <c r="J114" s="18">
        <v>2414.1289999999999</v>
      </c>
      <c r="K114" s="17">
        <v>2705.5369999999998</v>
      </c>
      <c r="L114" s="32">
        <v>2501.71</v>
      </c>
      <c r="M114" s="19">
        <v>700</v>
      </c>
      <c r="N114" s="19">
        <v>34</v>
      </c>
      <c r="O114" s="17">
        <v>515.13300000000004</v>
      </c>
      <c r="P114" s="19">
        <v>420</v>
      </c>
      <c r="Q114" s="19">
        <v>120</v>
      </c>
      <c r="R114" s="19">
        <v>120</v>
      </c>
      <c r="S114" s="19">
        <v>0</v>
      </c>
      <c r="T114" s="137"/>
    </row>
    <row r="115" spans="1:20" ht="27.6" customHeight="1" x14ac:dyDescent="0.3">
      <c r="A115" s="156"/>
      <c r="B115" s="45"/>
      <c r="C115" s="22" t="s">
        <v>12</v>
      </c>
      <c r="D115" s="137"/>
      <c r="E115" s="47"/>
      <c r="F115" s="47"/>
      <c r="G115" s="18" t="s">
        <v>265</v>
      </c>
      <c r="H115" s="18" t="s">
        <v>20</v>
      </c>
      <c r="I115" s="18" t="s">
        <v>114</v>
      </c>
      <c r="J115" s="18" t="s">
        <v>114</v>
      </c>
      <c r="K115" s="18" t="s">
        <v>114</v>
      </c>
      <c r="L115" s="18" t="s">
        <v>114</v>
      </c>
      <c r="M115" s="18" t="s">
        <v>269</v>
      </c>
      <c r="N115" s="18" t="s">
        <v>90</v>
      </c>
      <c r="O115" s="128" t="s">
        <v>90</v>
      </c>
      <c r="P115" s="128" t="s">
        <v>90</v>
      </c>
      <c r="Q115" s="128" t="s">
        <v>90</v>
      </c>
      <c r="R115" s="128" t="s">
        <v>90</v>
      </c>
      <c r="S115" s="18"/>
      <c r="T115" s="137"/>
    </row>
    <row r="116" spans="1:20" ht="41.4" customHeight="1" x14ac:dyDescent="0.3">
      <c r="A116" s="158" t="s">
        <v>169</v>
      </c>
      <c r="B116" s="23"/>
      <c r="C116" s="22" t="s">
        <v>134</v>
      </c>
      <c r="D116" s="137"/>
      <c r="E116" s="49"/>
      <c r="F116" s="49"/>
      <c r="G116" s="17">
        <f>H116+I116+J116+K116+L116+M116+N116+O116+P116+Q116+R116+S116</f>
        <v>5060.9249999999993</v>
      </c>
      <c r="H116" s="18">
        <v>385.70600000000002</v>
      </c>
      <c r="I116" s="18">
        <v>740.8</v>
      </c>
      <c r="J116" s="18">
        <v>454.214</v>
      </c>
      <c r="K116" s="18">
        <v>592.08900000000006</v>
      </c>
      <c r="L116" s="19">
        <v>400</v>
      </c>
      <c r="M116" s="17">
        <v>332.61700000000002</v>
      </c>
      <c r="N116" s="17">
        <v>406.96600000000001</v>
      </c>
      <c r="O116" s="17">
        <v>347.53300000000002</v>
      </c>
      <c r="P116" s="19">
        <v>449</v>
      </c>
      <c r="Q116" s="19">
        <v>467</v>
      </c>
      <c r="R116" s="19">
        <v>485</v>
      </c>
      <c r="S116" s="19">
        <v>0</v>
      </c>
      <c r="T116" s="137"/>
    </row>
    <row r="117" spans="1:20" ht="16.5" customHeight="1" x14ac:dyDescent="0.3">
      <c r="A117" s="158"/>
      <c r="B117" s="23"/>
      <c r="C117" s="9" t="s">
        <v>185</v>
      </c>
      <c r="D117" s="137"/>
      <c r="E117" s="49"/>
      <c r="F117" s="49"/>
      <c r="G117" s="17">
        <f>H117+I117+J117+K117+L117+M117+N117+O117+P117+Q117+R117+S117</f>
        <v>5060.9249999999993</v>
      </c>
      <c r="H117" s="18">
        <v>385.70600000000002</v>
      </c>
      <c r="I117" s="18">
        <v>740.8</v>
      </c>
      <c r="J117" s="18">
        <v>454.214</v>
      </c>
      <c r="K117" s="18">
        <v>592.08900000000006</v>
      </c>
      <c r="L117" s="19">
        <v>400</v>
      </c>
      <c r="M117" s="17">
        <v>332.61700000000002</v>
      </c>
      <c r="N117" s="17">
        <v>406.96600000000001</v>
      </c>
      <c r="O117" s="17">
        <v>347.53300000000002</v>
      </c>
      <c r="P117" s="19">
        <v>449</v>
      </c>
      <c r="Q117" s="19">
        <v>467</v>
      </c>
      <c r="R117" s="19">
        <v>485</v>
      </c>
      <c r="S117" s="19">
        <v>0</v>
      </c>
      <c r="T117" s="137"/>
    </row>
    <row r="118" spans="1:20" ht="27" customHeight="1" x14ac:dyDescent="0.3">
      <c r="A118" s="158"/>
      <c r="B118" s="23"/>
      <c r="C118" s="22" t="s">
        <v>12</v>
      </c>
      <c r="D118" s="137"/>
      <c r="E118" s="49"/>
      <c r="F118" s="49"/>
      <c r="G118" s="18" t="s">
        <v>236</v>
      </c>
      <c r="H118" s="18" t="s">
        <v>7</v>
      </c>
      <c r="I118" s="18" t="s">
        <v>7</v>
      </c>
      <c r="J118" s="18" t="s">
        <v>116</v>
      </c>
      <c r="K118" s="18" t="s">
        <v>116</v>
      </c>
      <c r="L118" s="18" t="s">
        <v>116</v>
      </c>
      <c r="M118" s="18" t="s">
        <v>235</v>
      </c>
      <c r="N118" s="18" t="s">
        <v>236</v>
      </c>
      <c r="O118" s="18" t="s">
        <v>236</v>
      </c>
      <c r="P118" s="18" t="s">
        <v>236</v>
      </c>
      <c r="Q118" s="18" t="s">
        <v>236</v>
      </c>
      <c r="R118" s="21" t="s">
        <v>236</v>
      </c>
      <c r="S118" s="18">
        <v>0</v>
      </c>
      <c r="T118" s="137"/>
    </row>
    <row r="119" spans="1:20" ht="65.400000000000006" customHeight="1" x14ac:dyDescent="0.3">
      <c r="A119" s="158" t="s">
        <v>170</v>
      </c>
      <c r="B119" s="23"/>
      <c r="C119" s="22" t="s">
        <v>133</v>
      </c>
      <c r="D119" s="183"/>
      <c r="E119" s="49"/>
      <c r="F119" s="49"/>
      <c r="G119" s="17">
        <f>H119+I119+J119+K119+L119+M119+N119+O119+P119+Q119+R119+S119</f>
        <v>120581.913</v>
      </c>
      <c r="H119" s="17">
        <v>11371.679</v>
      </c>
      <c r="I119" s="18">
        <v>11277.454</v>
      </c>
      <c r="J119" s="18">
        <v>12443.57</v>
      </c>
      <c r="K119" s="17">
        <v>11406.272999999999</v>
      </c>
      <c r="L119" s="17">
        <v>15681.428</v>
      </c>
      <c r="M119" s="17">
        <v>12870.44</v>
      </c>
      <c r="N119" s="17">
        <v>8028.35</v>
      </c>
      <c r="O119" s="17">
        <v>9289.6229999999996</v>
      </c>
      <c r="P119" s="17">
        <v>10006.829</v>
      </c>
      <c r="Q119" s="17">
        <v>8881.1059999999998</v>
      </c>
      <c r="R119" s="17">
        <v>9325.1610000000001</v>
      </c>
      <c r="S119" s="19">
        <v>0</v>
      </c>
      <c r="T119" s="137"/>
    </row>
    <row r="120" spans="1:20" x14ac:dyDescent="0.3">
      <c r="A120" s="159"/>
      <c r="B120" s="23"/>
      <c r="C120" s="22" t="s">
        <v>185</v>
      </c>
      <c r="D120" s="184"/>
      <c r="E120" s="49"/>
      <c r="F120" s="49"/>
      <c r="G120" s="90">
        <v>12581.913</v>
      </c>
      <c r="H120" s="17">
        <v>11371.679</v>
      </c>
      <c r="I120" s="18">
        <v>11277.454</v>
      </c>
      <c r="J120" s="18">
        <v>12443.57</v>
      </c>
      <c r="K120" s="17">
        <v>11406.272999999999</v>
      </c>
      <c r="L120" s="17">
        <v>15681.428</v>
      </c>
      <c r="M120" s="17">
        <v>12870.44</v>
      </c>
      <c r="N120" s="17">
        <v>8028.35</v>
      </c>
      <c r="O120" s="17" t="s">
        <v>296</v>
      </c>
      <c r="P120" s="17">
        <v>10006.829</v>
      </c>
      <c r="Q120" s="17">
        <v>8881.1059999999998</v>
      </c>
      <c r="R120" s="17">
        <v>9325.1610000000001</v>
      </c>
      <c r="S120" s="19">
        <v>0</v>
      </c>
      <c r="T120" s="137"/>
    </row>
    <row r="121" spans="1:20" x14ac:dyDescent="0.3">
      <c r="A121" s="252" t="s">
        <v>295</v>
      </c>
      <c r="B121" s="187"/>
      <c r="C121" s="187"/>
      <c r="D121" s="187"/>
      <c r="E121" s="187"/>
      <c r="F121" s="187"/>
      <c r="G121" s="187"/>
      <c r="H121" s="187"/>
      <c r="I121" s="187"/>
      <c r="J121" s="187"/>
      <c r="K121" s="187"/>
      <c r="L121" s="187"/>
      <c r="M121" s="187"/>
      <c r="N121" s="187"/>
      <c r="O121" s="187"/>
      <c r="P121" s="187"/>
      <c r="Q121" s="187"/>
      <c r="R121" s="187"/>
      <c r="S121" s="188"/>
      <c r="T121" s="137"/>
    </row>
    <row r="122" spans="1:20" ht="79.8" customHeight="1" x14ac:dyDescent="0.3">
      <c r="A122" s="149" t="s">
        <v>285</v>
      </c>
      <c r="B122" s="23"/>
      <c r="C122" s="22" t="s">
        <v>225</v>
      </c>
      <c r="D122" s="151" t="s">
        <v>203</v>
      </c>
      <c r="E122" s="49"/>
      <c r="F122" s="49"/>
      <c r="G122" s="18">
        <v>2.7250000000000001</v>
      </c>
      <c r="H122" s="18">
        <v>0</v>
      </c>
      <c r="I122" s="18">
        <v>0</v>
      </c>
      <c r="J122" s="18">
        <v>0</v>
      </c>
      <c r="K122" s="17">
        <v>1.758</v>
      </c>
      <c r="L122" s="18" t="s">
        <v>204</v>
      </c>
      <c r="M122" s="18">
        <v>0</v>
      </c>
      <c r="N122" s="18">
        <v>0</v>
      </c>
      <c r="O122" s="18">
        <v>0</v>
      </c>
      <c r="P122" s="18">
        <v>0</v>
      </c>
      <c r="Q122" s="18">
        <v>0</v>
      </c>
      <c r="R122" s="95">
        <v>0</v>
      </c>
      <c r="S122" s="18">
        <v>0</v>
      </c>
      <c r="T122" s="137"/>
    </row>
    <row r="123" spans="1:20" x14ac:dyDescent="0.3">
      <c r="A123" s="150"/>
      <c r="B123" s="23"/>
      <c r="C123" s="22" t="s">
        <v>185</v>
      </c>
      <c r="D123" s="151"/>
      <c r="E123" s="49"/>
      <c r="F123" s="49"/>
      <c r="G123" s="18">
        <v>2.7250000000000001</v>
      </c>
      <c r="H123" s="18">
        <v>0</v>
      </c>
      <c r="I123" s="18">
        <v>0</v>
      </c>
      <c r="J123" s="18">
        <v>0</v>
      </c>
      <c r="K123" s="17">
        <v>1.758</v>
      </c>
      <c r="L123" s="18">
        <v>0.96699999999999997</v>
      </c>
      <c r="M123" s="18">
        <v>0</v>
      </c>
      <c r="N123" s="18">
        <v>0</v>
      </c>
      <c r="O123" s="18">
        <v>0</v>
      </c>
      <c r="P123" s="18">
        <v>0</v>
      </c>
      <c r="Q123" s="18">
        <v>0</v>
      </c>
      <c r="R123" s="95">
        <v>0</v>
      </c>
      <c r="S123" s="18">
        <v>0</v>
      </c>
      <c r="T123" s="137"/>
    </row>
    <row r="124" spans="1:20" ht="93.6" customHeight="1" x14ac:dyDescent="0.3">
      <c r="A124" s="149" t="s">
        <v>163</v>
      </c>
      <c r="B124" s="23"/>
      <c r="C124" s="22" t="s">
        <v>245</v>
      </c>
      <c r="D124" s="151" t="s">
        <v>203</v>
      </c>
      <c r="E124" s="49"/>
      <c r="F124" s="49"/>
      <c r="G124" s="18">
        <v>3.516</v>
      </c>
      <c r="H124" s="18">
        <v>0</v>
      </c>
      <c r="I124" s="18">
        <v>0</v>
      </c>
      <c r="J124" s="18">
        <v>0</v>
      </c>
      <c r="K124" s="17">
        <v>1.758</v>
      </c>
      <c r="L124" s="17" t="s">
        <v>205</v>
      </c>
      <c r="M124" s="18">
        <v>0</v>
      </c>
      <c r="N124" s="18">
        <v>0</v>
      </c>
      <c r="O124" s="18">
        <v>0</v>
      </c>
      <c r="P124" s="18">
        <v>0</v>
      </c>
      <c r="Q124" s="18">
        <v>0</v>
      </c>
      <c r="R124" s="95">
        <v>0</v>
      </c>
      <c r="S124" s="18">
        <v>0</v>
      </c>
      <c r="T124" s="137"/>
    </row>
    <row r="125" spans="1:20" x14ac:dyDescent="0.3">
      <c r="A125" s="150"/>
      <c r="B125" s="23"/>
      <c r="C125" s="22" t="s">
        <v>185</v>
      </c>
      <c r="D125" s="151"/>
      <c r="E125" s="49"/>
      <c r="F125" s="49"/>
      <c r="G125" s="18">
        <v>3.516</v>
      </c>
      <c r="H125" s="18">
        <v>0</v>
      </c>
      <c r="I125" s="18">
        <v>0</v>
      </c>
      <c r="J125" s="18">
        <v>0</v>
      </c>
      <c r="K125" s="17">
        <v>1.758</v>
      </c>
      <c r="L125" s="17">
        <v>1.758</v>
      </c>
      <c r="M125" s="18">
        <v>0</v>
      </c>
      <c r="N125" s="18">
        <v>0</v>
      </c>
      <c r="O125" s="18">
        <v>0</v>
      </c>
      <c r="P125" s="18">
        <v>0</v>
      </c>
      <c r="Q125" s="18">
        <v>0</v>
      </c>
      <c r="R125" s="95">
        <v>0</v>
      </c>
      <c r="S125" s="18">
        <v>0</v>
      </c>
      <c r="T125" s="137"/>
    </row>
    <row r="126" spans="1:20" ht="52.8" x14ac:dyDescent="0.3">
      <c r="A126" s="149" t="s">
        <v>201</v>
      </c>
      <c r="B126" s="23"/>
      <c r="C126" s="22" t="s">
        <v>202</v>
      </c>
      <c r="D126" s="151">
        <v>2020</v>
      </c>
      <c r="E126" s="49"/>
      <c r="F126" s="49"/>
      <c r="G126" s="19">
        <v>300</v>
      </c>
      <c r="H126" s="18">
        <v>0</v>
      </c>
      <c r="I126" s="18">
        <v>0</v>
      </c>
      <c r="J126" s="18">
        <v>0</v>
      </c>
      <c r="K126" s="24">
        <v>0</v>
      </c>
      <c r="L126" s="19">
        <v>300</v>
      </c>
      <c r="M126" s="18">
        <v>0</v>
      </c>
      <c r="N126" s="18">
        <v>0</v>
      </c>
      <c r="O126" s="18">
        <v>0</v>
      </c>
      <c r="P126" s="18">
        <v>0</v>
      </c>
      <c r="Q126" s="18">
        <v>0</v>
      </c>
      <c r="R126" s="95">
        <v>0</v>
      </c>
      <c r="S126" s="18">
        <v>0</v>
      </c>
      <c r="T126" s="137"/>
    </row>
    <row r="127" spans="1:20" x14ac:dyDescent="0.3">
      <c r="A127" s="150"/>
      <c r="B127" s="23"/>
      <c r="C127" s="22" t="s">
        <v>185</v>
      </c>
      <c r="D127" s="151"/>
      <c r="E127" s="49"/>
      <c r="F127" s="49"/>
      <c r="G127" s="19">
        <v>300</v>
      </c>
      <c r="H127" s="18">
        <v>0</v>
      </c>
      <c r="I127" s="18">
        <v>0</v>
      </c>
      <c r="J127" s="18">
        <v>0</v>
      </c>
      <c r="K127" s="24">
        <v>0</v>
      </c>
      <c r="L127" s="19">
        <v>300</v>
      </c>
      <c r="M127" s="18">
        <v>0</v>
      </c>
      <c r="N127" s="18">
        <v>0</v>
      </c>
      <c r="O127" s="18">
        <v>0</v>
      </c>
      <c r="P127" s="18">
        <v>0</v>
      </c>
      <c r="Q127" s="18">
        <v>0</v>
      </c>
      <c r="R127" s="95">
        <v>0</v>
      </c>
      <c r="S127" s="18">
        <v>0</v>
      </c>
      <c r="T127" s="157"/>
    </row>
    <row r="128" spans="1:20" x14ac:dyDescent="0.3">
      <c r="A128" s="159" t="s">
        <v>206</v>
      </c>
      <c r="B128" s="154"/>
      <c r="C128" s="154"/>
      <c r="D128" s="154"/>
      <c r="E128" s="154"/>
      <c r="F128" s="154"/>
      <c r="G128" s="154"/>
      <c r="H128" s="154"/>
      <c r="I128" s="154"/>
      <c r="J128" s="154"/>
      <c r="K128" s="154"/>
      <c r="L128" s="154"/>
      <c r="M128" s="154"/>
      <c r="N128" s="154"/>
      <c r="O128" s="154"/>
      <c r="P128" s="154"/>
      <c r="Q128" s="154"/>
      <c r="R128" s="154"/>
      <c r="S128" s="154"/>
      <c r="T128" s="154"/>
    </row>
    <row r="129" spans="1:20" ht="66" customHeight="1" x14ac:dyDescent="0.3">
      <c r="A129" s="134" t="s">
        <v>237</v>
      </c>
      <c r="B129" s="45"/>
      <c r="C129" s="8" t="s">
        <v>281</v>
      </c>
      <c r="D129" s="255">
        <v>2023</v>
      </c>
      <c r="E129" s="45"/>
      <c r="F129" s="45"/>
      <c r="G129" s="50">
        <v>199.994</v>
      </c>
      <c r="H129" s="18">
        <v>0</v>
      </c>
      <c r="I129" s="18">
        <v>0</v>
      </c>
      <c r="J129" s="18">
        <v>0</v>
      </c>
      <c r="K129" s="24">
        <v>0</v>
      </c>
      <c r="L129" s="31">
        <v>0</v>
      </c>
      <c r="M129" s="31">
        <v>0</v>
      </c>
      <c r="N129" s="31">
        <v>0</v>
      </c>
      <c r="O129" s="50">
        <v>199.994</v>
      </c>
      <c r="P129" s="31">
        <v>0</v>
      </c>
      <c r="Q129" s="31">
        <v>0</v>
      </c>
      <c r="R129" s="98">
        <v>0</v>
      </c>
      <c r="S129" s="31">
        <v>0</v>
      </c>
      <c r="T129" s="132" t="s">
        <v>234</v>
      </c>
    </row>
    <row r="130" spans="1:20" x14ac:dyDescent="0.3">
      <c r="A130" s="136"/>
      <c r="B130" s="45"/>
      <c r="C130" s="45" t="s">
        <v>185</v>
      </c>
      <c r="D130" s="256"/>
      <c r="E130" s="45"/>
      <c r="F130" s="45"/>
      <c r="G130" s="50">
        <v>199.994</v>
      </c>
      <c r="H130" s="45">
        <v>0</v>
      </c>
      <c r="I130" s="45">
        <v>0</v>
      </c>
      <c r="J130" s="45">
        <v>0</v>
      </c>
      <c r="K130" s="45">
        <v>0</v>
      </c>
      <c r="L130" s="45">
        <v>0</v>
      </c>
      <c r="M130" s="31">
        <v>0</v>
      </c>
      <c r="N130" s="31">
        <v>0</v>
      </c>
      <c r="O130" s="50">
        <v>199.994</v>
      </c>
      <c r="P130" s="31">
        <v>0</v>
      </c>
      <c r="Q130" s="31">
        <v>0</v>
      </c>
      <c r="R130" s="98">
        <v>0</v>
      </c>
      <c r="S130" s="31">
        <v>0</v>
      </c>
      <c r="T130" s="249"/>
    </row>
    <row r="131" spans="1:20" ht="139.19999999999999" customHeight="1" x14ac:dyDescent="0.3">
      <c r="A131" s="150" t="s">
        <v>280</v>
      </c>
      <c r="B131" s="45"/>
      <c r="C131" s="8" t="s">
        <v>275</v>
      </c>
      <c r="D131" s="257" t="s">
        <v>272</v>
      </c>
      <c r="E131" s="45"/>
      <c r="F131" s="45"/>
      <c r="G131" s="50">
        <f>M131+N131+O131+P131+Q131+R131+S131</f>
        <v>64841.950999999994</v>
      </c>
      <c r="H131" s="18">
        <v>0</v>
      </c>
      <c r="I131" s="18">
        <v>0</v>
      </c>
      <c r="J131" s="18">
        <v>0</v>
      </c>
      <c r="K131" s="24">
        <v>0</v>
      </c>
      <c r="L131" s="31">
        <v>0</v>
      </c>
      <c r="M131" s="31">
        <v>2444.4059999999999</v>
      </c>
      <c r="N131" s="31">
        <v>8344.7919999999995</v>
      </c>
      <c r="O131" s="50">
        <v>11651.323</v>
      </c>
      <c r="P131" s="50">
        <v>9462.2950000000001</v>
      </c>
      <c r="Q131" s="50">
        <v>9935.41</v>
      </c>
      <c r="R131" s="50">
        <v>10432.18</v>
      </c>
      <c r="S131" s="50">
        <v>12571.545</v>
      </c>
      <c r="T131" s="249"/>
    </row>
    <row r="132" spans="1:20" x14ac:dyDescent="0.3">
      <c r="A132" s="150"/>
      <c r="B132" s="45"/>
      <c r="C132" s="45" t="s">
        <v>185</v>
      </c>
      <c r="D132" s="257"/>
      <c r="E132" s="45"/>
      <c r="F132" s="45"/>
      <c r="G132" s="50">
        <v>64841.951000000001</v>
      </c>
      <c r="H132" s="18">
        <v>0</v>
      </c>
      <c r="I132" s="18">
        <v>0</v>
      </c>
      <c r="J132" s="18">
        <v>0</v>
      </c>
      <c r="K132" s="24">
        <v>0</v>
      </c>
      <c r="L132" s="51">
        <v>0</v>
      </c>
      <c r="M132" s="31">
        <v>2444.4059999999999</v>
      </c>
      <c r="N132" s="31">
        <v>8344.7919999999995</v>
      </c>
      <c r="O132" s="50" t="s">
        <v>288</v>
      </c>
      <c r="P132" s="50">
        <v>9462.2950000000001</v>
      </c>
      <c r="Q132" s="50">
        <v>9935.41</v>
      </c>
      <c r="R132" s="50">
        <v>10432.18</v>
      </c>
      <c r="S132" s="50">
        <v>12571.545</v>
      </c>
      <c r="T132" s="250"/>
    </row>
    <row r="133" spans="1:20" x14ac:dyDescent="0.3">
      <c r="A133" s="252" t="s">
        <v>289</v>
      </c>
      <c r="B133" s="253"/>
      <c r="C133" s="253"/>
      <c r="D133" s="253"/>
      <c r="E133" s="253"/>
      <c r="F133" s="253"/>
      <c r="G133" s="253"/>
      <c r="H133" s="253"/>
      <c r="I133" s="253"/>
      <c r="J133" s="253"/>
      <c r="K133" s="253"/>
      <c r="L133" s="253"/>
      <c r="M133" s="253"/>
      <c r="N133" s="253"/>
      <c r="O133" s="253"/>
      <c r="P133" s="253"/>
      <c r="Q133" s="253"/>
      <c r="R133" s="253"/>
      <c r="S133" s="253"/>
      <c r="T133" s="254"/>
    </row>
    <row r="134" spans="1:20" x14ac:dyDescent="0.3">
      <c r="A134" s="154" t="s">
        <v>59</v>
      </c>
      <c r="B134" s="154"/>
      <c r="C134" s="154"/>
      <c r="D134" s="154"/>
      <c r="E134" s="154"/>
      <c r="F134" s="154"/>
      <c r="G134" s="154"/>
      <c r="H134" s="154"/>
      <c r="I134" s="154"/>
      <c r="J134" s="154"/>
      <c r="K134" s="154"/>
      <c r="L134" s="154"/>
      <c r="M134" s="154"/>
      <c r="N134" s="154"/>
      <c r="O134" s="154"/>
      <c r="P134" s="154"/>
      <c r="Q134" s="154"/>
      <c r="R134" s="154"/>
      <c r="S134" s="154"/>
      <c r="T134" s="154"/>
    </row>
    <row r="135" spans="1:20" ht="39.6" customHeight="1" x14ac:dyDescent="0.3">
      <c r="A135" s="149" t="s">
        <v>43</v>
      </c>
      <c r="B135" s="23"/>
      <c r="C135" s="52" t="s">
        <v>21</v>
      </c>
      <c r="D135" s="251" t="s">
        <v>304</v>
      </c>
      <c r="E135" s="53"/>
      <c r="F135" s="53"/>
      <c r="G135" s="54">
        <f>H135+I135+J135+K135+L135+M135+N135+O135+P135+Q135+R135+S135</f>
        <v>15091.248000000001</v>
      </c>
      <c r="H135" s="33">
        <v>1283.442</v>
      </c>
      <c r="I135" s="55">
        <v>1448</v>
      </c>
      <c r="J135" s="33">
        <v>1603.8510000000001</v>
      </c>
      <c r="K135" s="33">
        <v>2152.7730000000001</v>
      </c>
      <c r="L135" s="33">
        <v>1375.8050000000001</v>
      </c>
      <c r="M135" s="54">
        <f>M140+M143+M160</f>
        <v>1229.836</v>
      </c>
      <c r="N135" s="54">
        <v>813</v>
      </c>
      <c r="O135" s="54">
        <v>960.00099999999998</v>
      </c>
      <c r="P135" s="126">
        <v>1392.74</v>
      </c>
      <c r="Q135" s="126">
        <v>1413.6</v>
      </c>
      <c r="R135" s="126">
        <v>1418.2</v>
      </c>
      <c r="S135" s="54">
        <v>0</v>
      </c>
      <c r="T135" s="145" t="s">
        <v>216</v>
      </c>
    </row>
    <row r="136" spans="1:20" x14ac:dyDescent="0.3">
      <c r="A136" s="168"/>
      <c r="B136" s="23"/>
      <c r="C136" s="52" t="s">
        <v>185</v>
      </c>
      <c r="D136" s="251"/>
      <c r="E136" s="53"/>
      <c r="F136" s="53"/>
      <c r="G136" s="54">
        <f>H136+I136+J136+K136+L136+M136+N136+O136+P136+Q136+R136+S136</f>
        <v>15091.248000000001</v>
      </c>
      <c r="H136" s="33">
        <v>1283.442</v>
      </c>
      <c r="I136" s="55">
        <v>1448</v>
      </c>
      <c r="J136" s="33">
        <v>1603.8510000000001</v>
      </c>
      <c r="K136" s="33">
        <v>2152.7730000000001</v>
      </c>
      <c r="L136" s="33">
        <v>1375.8050000000001</v>
      </c>
      <c r="M136" s="54">
        <f>M141+M144+M161</f>
        <v>1229.836</v>
      </c>
      <c r="N136" s="54">
        <v>813</v>
      </c>
      <c r="O136" s="54">
        <v>960.00099999999998</v>
      </c>
      <c r="P136" s="126">
        <v>1392.74</v>
      </c>
      <c r="Q136" s="126">
        <v>1413.6</v>
      </c>
      <c r="R136" s="126">
        <v>1418.2</v>
      </c>
      <c r="S136" s="54">
        <v>0</v>
      </c>
      <c r="T136" s="152"/>
    </row>
    <row r="137" spans="1:20" ht="55.2" customHeight="1" x14ac:dyDescent="0.3">
      <c r="A137" s="149" t="s">
        <v>179</v>
      </c>
      <c r="B137" s="15"/>
      <c r="C137" s="9" t="s">
        <v>22</v>
      </c>
      <c r="D137" s="145" t="s">
        <v>126</v>
      </c>
      <c r="E137" s="15"/>
      <c r="F137" s="15"/>
      <c r="G137" s="18">
        <f>SUM(H137:K137)</f>
        <v>935</v>
      </c>
      <c r="H137" s="18">
        <v>165</v>
      </c>
      <c r="I137" s="18">
        <v>238</v>
      </c>
      <c r="J137" s="18">
        <v>258</v>
      </c>
      <c r="K137" s="18">
        <v>274</v>
      </c>
      <c r="L137" s="18">
        <v>0</v>
      </c>
      <c r="M137" s="18">
        <v>0</v>
      </c>
      <c r="N137" s="18">
        <v>0</v>
      </c>
      <c r="O137" s="18">
        <v>0</v>
      </c>
      <c r="P137" s="18">
        <v>0</v>
      </c>
      <c r="Q137" s="18">
        <v>0</v>
      </c>
      <c r="R137" s="18">
        <v>0</v>
      </c>
      <c r="S137" s="18">
        <v>0</v>
      </c>
      <c r="T137" s="145" t="s">
        <v>10</v>
      </c>
    </row>
    <row r="138" spans="1:20" x14ac:dyDescent="0.3">
      <c r="A138" s="177"/>
      <c r="B138" s="15"/>
      <c r="C138" s="9" t="s">
        <v>185</v>
      </c>
      <c r="D138" s="148"/>
      <c r="E138" s="15"/>
      <c r="F138" s="15"/>
      <c r="G138" s="18">
        <f>SUM(H138:K138)</f>
        <v>935</v>
      </c>
      <c r="H138" s="18">
        <v>165</v>
      </c>
      <c r="I138" s="18">
        <v>238</v>
      </c>
      <c r="J138" s="18">
        <v>258</v>
      </c>
      <c r="K138" s="18">
        <v>274</v>
      </c>
      <c r="L138" s="18">
        <v>0</v>
      </c>
      <c r="M138" s="18">
        <v>0</v>
      </c>
      <c r="N138" s="18">
        <v>0</v>
      </c>
      <c r="O138" s="18">
        <v>0</v>
      </c>
      <c r="P138" s="18">
        <v>0</v>
      </c>
      <c r="Q138" s="18">
        <v>0</v>
      </c>
      <c r="R138" s="18">
        <v>0</v>
      </c>
      <c r="S138" s="18">
        <v>0</v>
      </c>
      <c r="T138" s="148"/>
    </row>
    <row r="139" spans="1:20" ht="28.95" customHeight="1" x14ac:dyDescent="0.3">
      <c r="A139" s="177"/>
      <c r="B139" s="15"/>
      <c r="C139" s="9" t="s">
        <v>12</v>
      </c>
      <c r="D139" s="148"/>
      <c r="E139" s="15"/>
      <c r="F139" s="15"/>
      <c r="G139" s="18" t="s">
        <v>120</v>
      </c>
      <c r="H139" s="18" t="s">
        <v>78</v>
      </c>
      <c r="I139" s="18" t="s">
        <v>78</v>
      </c>
      <c r="J139" s="18" t="s">
        <v>115</v>
      </c>
      <c r="K139" s="18" t="s">
        <v>115</v>
      </c>
      <c r="L139" s="18">
        <v>0</v>
      </c>
      <c r="M139" s="18">
        <v>0</v>
      </c>
      <c r="N139" s="18">
        <v>0</v>
      </c>
      <c r="O139" s="18">
        <v>0</v>
      </c>
      <c r="P139" s="18">
        <v>0</v>
      </c>
      <c r="Q139" s="18">
        <v>0</v>
      </c>
      <c r="R139" s="18">
        <v>0</v>
      </c>
      <c r="S139" s="18">
        <v>0</v>
      </c>
      <c r="T139" s="148"/>
    </row>
    <row r="140" spans="1:20" ht="28.2" customHeight="1" x14ac:dyDescent="0.3">
      <c r="A140" s="149" t="s">
        <v>177</v>
      </c>
      <c r="B140" s="15"/>
      <c r="C140" s="9" t="s">
        <v>23</v>
      </c>
      <c r="D140" s="145" t="s">
        <v>304</v>
      </c>
      <c r="E140" s="15"/>
      <c r="F140" s="15"/>
      <c r="G140" s="17">
        <f>H140+I140+J140+K140+L140+M140+N140+O140+P140+Q140+R140+S140</f>
        <v>7968.16</v>
      </c>
      <c r="H140" s="18">
        <v>298.55799999999999</v>
      </c>
      <c r="I140" s="18">
        <v>480</v>
      </c>
      <c r="J140" s="18">
        <v>539.87599999999998</v>
      </c>
      <c r="K140" s="18">
        <v>692.91200000000003</v>
      </c>
      <c r="L140" s="32">
        <v>825.85</v>
      </c>
      <c r="M140" s="17">
        <v>882.00900000000001</v>
      </c>
      <c r="N140" s="32">
        <v>563</v>
      </c>
      <c r="O140" s="17">
        <v>695.00099999999998</v>
      </c>
      <c r="P140" s="107">
        <v>990.95399999999995</v>
      </c>
      <c r="Q140" s="32">
        <v>1000</v>
      </c>
      <c r="R140" s="32">
        <v>1000</v>
      </c>
      <c r="S140" s="32">
        <v>0</v>
      </c>
      <c r="T140" s="145" t="s">
        <v>234</v>
      </c>
    </row>
    <row r="141" spans="1:20" x14ac:dyDescent="0.3">
      <c r="A141" s="177"/>
      <c r="B141" s="15"/>
      <c r="C141" s="9" t="s">
        <v>185</v>
      </c>
      <c r="D141" s="148"/>
      <c r="E141" s="15"/>
      <c r="F141" s="15"/>
      <c r="G141" s="17">
        <f>H141+I141+J141+K141+L141+M141+N141+O141+P141+Q141+R141+S141</f>
        <v>7968.16</v>
      </c>
      <c r="H141" s="18">
        <v>298.55799999999999</v>
      </c>
      <c r="I141" s="18">
        <v>480</v>
      </c>
      <c r="J141" s="18">
        <v>539.87599999999998</v>
      </c>
      <c r="K141" s="18">
        <v>692.91200000000003</v>
      </c>
      <c r="L141" s="32">
        <v>825.85</v>
      </c>
      <c r="M141" s="17">
        <v>882.00900000000001</v>
      </c>
      <c r="N141" s="32">
        <v>563</v>
      </c>
      <c r="O141" s="17">
        <v>695.00099999999998</v>
      </c>
      <c r="P141" s="107">
        <v>990.95399999999995</v>
      </c>
      <c r="Q141" s="32">
        <v>1000</v>
      </c>
      <c r="R141" s="32">
        <v>1000</v>
      </c>
      <c r="S141" s="32">
        <v>0</v>
      </c>
      <c r="T141" s="148"/>
    </row>
    <row r="142" spans="1:20" ht="28.2" customHeight="1" x14ac:dyDescent="0.3">
      <c r="A142" s="177"/>
      <c r="B142" s="15"/>
      <c r="C142" s="9" t="s">
        <v>12</v>
      </c>
      <c r="D142" s="148"/>
      <c r="E142" s="15"/>
      <c r="F142" s="15"/>
      <c r="G142" s="18" t="s">
        <v>195</v>
      </c>
      <c r="H142" s="18" t="s">
        <v>180</v>
      </c>
      <c r="I142" s="18" t="s">
        <v>181</v>
      </c>
      <c r="J142" s="18" t="s">
        <v>182</v>
      </c>
      <c r="K142" s="18" t="s">
        <v>89</v>
      </c>
      <c r="L142" s="18" t="s">
        <v>183</v>
      </c>
      <c r="M142" s="18" t="s">
        <v>195</v>
      </c>
      <c r="N142" s="18" t="s">
        <v>195</v>
      </c>
      <c r="O142" s="18" t="s">
        <v>196</v>
      </c>
      <c r="P142" s="18" t="s">
        <v>196</v>
      </c>
      <c r="Q142" s="18" t="s">
        <v>196</v>
      </c>
      <c r="R142" s="18" t="s">
        <v>196</v>
      </c>
      <c r="S142" s="18">
        <v>0</v>
      </c>
      <c r="T142" s="148"/>
    </row>
    <row r="143" spans="1:20" ht="27.6" customHeight="1" x14ac:dyDescent="0.3">
      <c r="A143" s="149" t="s">
        <v>178</v>
      </c>
      <c r="B143" s="15"/>
      <c r="C143" s="9" t="s">
        <v>24</v>
      </c>
      <c r="D143" s="145" t="s">
        <v>304</v>
      </c>
      <c r="E143" s="15"/>
      <c r="F143" s="15"/>
      <c r="G143" s="120">
        <f>H143+I143+J143+K143+L143+M143+N143+O143+P143+Q143+R143+S143</f>
        <v>3542.5859999999998</v>
      </c>
      <c r="H143" s="18">
        <v>200</v>
      </c>
      <c r="I143" s="18">
        <v>220</v>
      </c>
      <c r="J143" s="18">
        <v>250</v>
      </c>
      <c r="K143" s="18">
        <v>424</v>
      </c>
      <c r="L143" s="18">
        <v>450</v>
      </c>
      <c r="M143" s="18">
        <v>250</v>
      </c>
      <c r="N143" s="18">
        <v>250</v>
      </c>
      <c r="O143" s="18">
        <v>265</v>
      </c>
      <c r="P143" s="125">
        <v>401.786</v>
      </c>
      <c r="Q143" s="31">
        <v>413.6</v>
      </c>
      <c r="R143" s="31">
        <v>418.2</v>
      </c>
      <c r="S143" s="18">
        <v>0</v>
      </c>
      <c r="T143" s="145" t="s">
        <v>10</v>
      </c>
    </row>
    <row r="144" spans="1:20" x14ac:dyDescent="0.3">
      <c r="A144" s="177"/>
      <c r="B144" s="15"/>
      <c r="C144" s="9" t="s">
        <v>185</v>
      </c>
      <c r="D144" s="148"/>
      <c r="E144" s="15"/>
      <c r="F144" s="15"/>
      <c r="G144" s="120">
        <v>3542.5859999999998</v>
      </c>
      <c r="H144" s="18">
        <v>200</v>
      </c>
      <c r="I144" s="18">
        <v>220</v>
      </c>
      <c r="J144" s="18">
        <v>250</v>
      </c>
      <c r="K144" s="18">
        <v>424</v>
      </c>
      <c r="L144" s="18">
        <v>450</v>
      </c>
      <c r="M144" s="18">
        <v>250</v>
      </c>
      <c r="N144" s="18">
        <v>250</v>
      </c>
      <c r="O144" s="18">
        <v>265</v>
      </c>
      <c r="P144" s="56">
        <v>401.786</v>
      </c>
      <c r="Q144" s="31">
        <v>413.6</v>
      </c>
      <c r="R144" s="31">
        <v>418.2</v>
      </c>
      <c r="S144" s="18">
        <v>0</v>
      </c>
      <c r="T144" s="148"/>
    </row>
    <row r="145" spans="1:20" ht="30" customHeight="1" x14ac:dyDescent="0.3">
      <c r="A145" s="177"/>
      <c r="B145" s="57"/>
      <c r="C145" s="9" t="s">
        <v>12</v>
      </c>
      <c r="D145" s="148"/>
      <c r="E145" s="57"/>
      <c r="F145" s="57"/>
      <c r="G145" s="18" t="s">
        <v>316</v>
      </c>
      <c r="H145" s="18" t="s">
        <v>82</v>
      </c>
      <c r="I145" s="18" t="s">
        <v>47</v>
      </c>
      <c r="J145" s="18" t="s">
        <v>47</v>
      </c>
      <c r="K145" s="18" t="s">
        <v>121</v>
      </c>
      <c r="L145" s="18" t="s">
        <v>191</v>
      </c>
      <c r="M145" s="18" t="s">
        <v>121</v>
      </c>
      <c r="N145" s="33" t="s">
        <v>256</v>
      </c>
      <c r="O145" s="18" t="s">
        <v>238</v>
      </c>
      <c r="P145" s="18" t="s">
        <v>314</v>
      </c>
      <c r="Q145" s="18" t="s">
        <v>314</v>
      </c>
      <c r="R145" s="100" t="s">
        <v>315</v>
      </c>
      <c r="S145" s="18">
        <v>0</v>
      </c>
      <c r="T145" s="148"/>
    </row>
    <row r="146" spans="1:20" ht="27.6" customHeight="1" x14ac:dyDescent="0.3">
      <c r="A146" s="248" t="s">
        <v>176</v>
      </c>
      <c r="B146" s="25"/>
      <c r="C146" s="9" t="s">
        <v>46</v>
      </c>
      <c r="D146" s="143" t="s">
        <v>127</v>
      </c>
      <c r="E146" s="25"/>
      <c r="F146" s="25"/>
      <c r="G146" s="33">
        <f>SUM(H146:M146)</f>
        <v>1301</v>
      </c>
      <c r="H146" s="33">
        <v>350</v>
      </c>
      <c r="I146" s="33">
        <v>349</v>
      </c>
      <c r="J146" s="33">
        <v>292</v>
      </c>
      <c r="K146" s="33">
        <v>310</v>
      </c>
      <c r="L146" s="33">
        <v>0</v>
      </c>
      <c r="M146" s="33">
        <v>0</v>
      </c>
      <c r="N146" s="33">
        <v>0</v>
      </c>
      <c r="O146" s="33">
        <v>0</v>
      </c>
      <c r="P146" s="33">
        <v>0</v>
      </c>
      <c r="Q146" s="33">
        <v>0</v>
      </c>
      <c r="R146" s="33">
        <v>0</v>
      </c>
      <c r="S146" s="33">
        <v>0</v>
      </c>
      <c r="T146" s="145" t="s">
        <v>10</v>
      </c>
    </row>
    <row r="147" spans="1:20" ht="17.25" customHeight="1" x14ac:dyDescent="0.3">
      <c r="A147" s="249"/>
      <c r="B147" s="25"/>
      <c r="C147" s="9" t="s">
        <v>185</v>
      </c>
      <c r="D147" s="144"/>
      <c r="E147" s="25"/>
      <c r="F147" s="25"/>
      <c r="G147" s="33">
        <f>SUM(H147:M147)</f>
        <v>1301</v>
      </c>
      <c r="H147" s="33">
        <v>350</v>
      </c>
      <c r="I147" s="33">
        <v>349</v>
      </c>
      <c r="J147" s="33">
        <v>292</v>
      </c>
      <c r="K147" s="33">
        <v>310</v>
      </c>
      <c r="L147" s="33">
        <v>0</v>
      </c>
      <c r="M147" s="33">
        <v>0</v>
      </c>
      <c r="N147" s="33">
        <v>0</v>
      </c>
      <c r="O147" s="33">
        <v>0</v>
      </c>
      <c r="P147" s="33">
        <v>0</v>
      </c>
      <c r="Q147" s="33">
        <v>0</v>
      </c>
      <c r="R147" s="33">
        <v>0</v>
      </c>
      <c r="S147" s="33">
        <v>0</v>
      </c>
      <c r="T147" s="169"/>
    </row>
    <row r="148" spans="1:20" ht="29.25" customHeight="1" x14ac:dyDescent="0.3">
      <c r="A148" s="250"/>
      <c r="B148" s="25"/>
      <c r="C148" s="9" t="s">
        <v>12</v>
      </c>
      <c r="D148" s="144"/>
      <c r="E148" s="25"/>
      <c r="F148" s="25"/>
      <c r="G148" s="58" t="s">
        <v>122</v>
      </c>
      <c r="H148" s="58" t="s">
        <v>77</v>
      </c>
      <c r="I148" s="58" t="s">
        <v>48</v>
      </c>
      <c r="J148" s="58" t="s">
        <v>95</v>
      </c>
      <c r="K148" s="58" t="s">
        <v>95</v>
      </c>
      <c r="L148" s="58">
        <v>0</v>
      </c>
      <c r="M148" s="58">
        <v>0</v>
      </c>
      <c r="N148" s="58">
        <v>0</v>
      </c>
      <c r="O148" s="58">
        <v>0</v>
      </c>
      <c r="P148" s="58">
        <v>0</v>
      </c>
      <c r="Q148" s="58">
        <v>0</v>
      </c>
      <c r="R148" s="58">
        <v>0</v>
      </c>
      <c r="S148" s="58">
        <v>0</v>
      </c>
      <c r="T148" s="169"/>
    </row>
    <row r="149" spans="1:20" ht="26.4" customHeight="1" x14ac:dyDescent="0.3">
      <c r="A149" s="139" t="s">
        <v>175</v>
      </c>
      <c r="B149" s="25"/>
      <c r="C149" s="9" t="s">
        <v>25</v>
      </c>
      <c r="D149" s="145" t="s">
        <v>207</v>
      </c>
      <c r="E149" s="15"/>
      <c r="F149" s="15"/>
      <c r="G149" s="18">
        <v>893.33199999999999</v>
      </c>
      <c r="H149" s="18">
        <v>126.744</v>
      </c>
      <c r="I149" s="18">
        <v>99.798000000000002</v>
      </c>
      <c r="J149" s="18">
        <v>214.97499999999999</v>
      </c>
      <c r="K149" s="32">
        <v>351.86</v>
      </c>
      <c r="L149" s="18" t="s">
        <v>208</v>
      </c>
      <c r="M149" s="18">
        <v>0</v>
      </c>
      <c r="N149" s="18">
        <v>0</v>
      </c>
      <c r="O149" s="18">
        <v>0</v>
      </c>
      <c r="P149" s="18">
        <v>0</v>
      </c>
      <c r="Q149" s="18">
        <v>0</v>
      </c>
      <c r="R149" s="18">
        <v>0</v>
      </c>
      <c r="S149" s="18">
        <v>0</v>
      </c>
      <c r="T149" s="145" t="s">
        <v>192</v>
      </c>
    </row>
    <row r="150" spans="1:20" x14ac:dyDescent="0.3">
      <c r="A150" s="140"/>
      <c r="B150" s="25"/>
      <c r="C150" s="9" t="s">
        <v>185</v>
      </c>
      <c r="D150" s="145"/>
      <c r="E150" s="15"/>
      <c r="F150" s="15"/>
      <c r="G150" s="18">
        <f>SUM(H150:M150)</f>
        <v>893.33199999999999</v>
      </c>
      <c r="H150" s="18">
        <v>126.744</v>
      </c>
      <c r="I150" s="18">
        <v>99.798000000000002</v>
      </c>
      <c r="J150" s="18">
        <v>214.97499999999999</v>
      </c>
      <c r="K150" s="18">
        <v>351.86</v>
      </c>
      <c r="L150" s="18">
        <v>99.954999999999998</v>
      </c>
      <c r="M150" s="18">
        <v>0</v>
      </c>
      <c r="N150" s="18">
        <v>0</v>
      </c>
      <c r="O150" s="18">
        <v>0</v>
      </c>
      <c r="P150" s="18">
        <v>0</v>
      </c>
      <c r="Q150" s="18">
        <v>0</v>
      </c>
      <c r="R150" s="18">
        <v>0</v>
      </c>
      <c r="S150" s="18">
        <v>0</v>
      </c>
      <c r="T150" s="145"/>
    </row>
    <row r="151" spans="1:20" ht="27.6" customHeight="1" x14ac:dyDescent="0.3">
      <c r="A151" s="141"/>
      <c r="B151" s="25"/>
      <c r="C151" s="9" t="s">
        <v>12</v>
      </c>
      <c r="D151" s="145"/>
      <c r="E151" s="15"/>
      <c r="F151" s="15"/>
      <c r="G151" s="18" t="s">
        <v>138</v>
      </c>
      <c r="H151" s="18" t="s">
        <v>15</v>
      </c>
      <c r="I151" s="18" t="s">
        <v>8</v>
      </c>
      <c r="J151" s="18" t="s">
        <v>8</v>
      </c>
      <c r="K151" s="18" t="s">
        <v>15</v>
      </c>
      <c r="L151" s="18">
        <v>0</v>
      </c>
      <c r="M151" s="18">
        <v>0</v>
      </c>
      <c r="N151" s="18">
        <v>0</v>
      </c>
      <c r="O151" s="18">
        <v>0</v>
      </c>
      <c r="P151" s="18">
        <v>0</v>
      </c>
      <c r="Q151" s="18">
        <v>0</v>
      </c>
      <c r="R151" s="18">
        <v>0</v>
      </c>
      <c r="S151" s="18">
        <v>0</v>
      </c>
      <c r="T151" s="145"/>
    </row>
    <row r="152" spans="1:20" ht="18" customHeight="1" x14ac:dyDescent="0.3">
      <c r="A152" s="139" t="s">
        <v>173</v>
      </c>
      <c r="B152" s="25"/>
      <c r="C152" s="9" t="s">
        <v>141</v>
      </c>
      <c r="D152" s="143">
        <v>2019</v>
      </c>
      <c r="E152" s="15"/>
      <c r="F152" s="15"/>
      <c r="G152" s="18">
        <v>100.001</v>
      </c>
      <c r="H152" s="18">
        <v>0</v>
      </c>
      <c r="I152" s="18">
        <v>0</v>
      </c>
      <c r="J152" s="18">
        <v>0</v>
      </c>
      <c r="K152" s="18">
        <v>100.001</v>
      </c>
      <c r="L152" s="18">
        <v>0</v>
      </c>
      <c r="M152" s="18">
        <v>0</v>
      </c>
      <c r="N152" s="41">
        <v>0</v>
      </c>
      <c r="O152" s="41">
        <v>0</v>
      </c>
      <c r="P152" s="18">
        <v>0</v>
      </c>
      <c r="Q152" s="18">
        <v>0</v>
      </c>
      <c r="R152" s="18">
        <v>0</v>
      </c>
      <c r="S152" s="18">
        <v>0</v>
      </c>
      <c r="T152" s="146" t="s">
        <v>192</v>
      </c>
    </row>
    <row r="153" spans="1:20" ht="16.95" customHeight="1" x14ac:dyDescent="0.3">
      <c r="A153" s="135"/>
      <c r="B153" s="25"/>
      <c r="C153" s="9" t="s">
        <v>185</v>
      </c>
      <c r="D153" s="144"/>
      <c r="E153" s="15"/>
      <c r="F153" s="15"/>
      <c r="G153" s="18">
        <v>100.001</v>
      </c>
      <c r="H153" s="18">
        <v>0</v>
      </c>
      <c r="I153" s="18">
        <v>0</v>
      </c>
      <c r="J153" s="18">
        <v>0</v>
      </c>
      <c r="K153" s="18">
        <v>100.001</v>
      </c>
      <c r="L153" s="18">
        <v>0</v>
      </c>
      <c r="M153" s="18">
        <v>0</v>
      </c>
      <c r="N153" s="18">
        <v>0</v>
      </c>
      <c r="O153" s="18">
        <v>0</v>
      </c>
      <c r="P153" s="18">
        <v>0</v>
      </c>
      <c r="Q153" s="18">
        <v>0</v>
      </c>
      <c r="R153" s="18">
        <v>0</v>
      </c>
      <c r="S153" s="18">
        <v>0</v>
      </c>
      <c r="T153" s="147"/>
    </row>
    <row r="154" spans="1:20" ht="16.5" customHeight="1" x14ac:dyDescent="0.3">
      <c r="A154" s="139" t="s">
        <v>172</v>
      </c>
      <c r="B154" s="25"/>
      <c r="C154" s="9" t="s">
        <v>97</v>
      </c>
      <c r="D154" s="143" t="s">
        <v>123</v>
      </c>
      <c r="E154" s="15"/>
      <c r="F154" s="15"/>
      <c r="G154" s="18">
        <v>110.202</v>
      </c>
      <c r="H154" s="18">
        <v>0</v>
      </c>
      <c r="I154" s="18">
        <v>61.201999999999998</v>
      </c>
      <c r="J154" s="19">
        <v>49</v>
      </c>
      <c r="K154" s="18">
        <v>0</v>
      </c>
      <c r="L154" s="18">
        <v>0</v>
      </c>
      <c r="M154" s="18">
        <v>0</v>
      </c>
      <c r="N154" s="18">
        <v>0</v>
      </c>
      <c r="O154" s="18">
        <v>0</v>
      </c>
      <c r="P154" s="18">
        <v>0</v>
      </c>
      <c r="Q154" s="18">
        <v>0</v>
      </c>
      <c r="R154" s="18">
        <v>0</v>
      </c>
      <c r="S154" s="18">
        <v>0</v>
      </c>
      <c r="T154" s="143" t="s">
        <v>192</v>
      </c>
    </row>
    <row r="155" spans="1:20" ht="14.25" customHeight="1" x14ac:dyDescent="0.3">
      <c r="A155" s="140"/>
      <c r="B155" s="25"/>
      <c r="C155" s="9" t="s">
        <v>185</v>
      </c>
      <c r="D155" s="144"/>
      <c r="E155" s="15"/>
      <c r="F155" s="15"/>
      <c r="G155" s="18">
        <v>110.202</v>
      </c>
      <c r="H155" s="18">
        <v>0</v>
      </c>
      <c r="I155" s="18">
        <v>61.201999999999998</v>
      </c>
      <c r="J155" s="19">
        <v>49</v>
      </c>
      <c r="K155" s="18">
        <v>0</v>
      </c>
      <c r="L155" s="18">
        <v>0</v>
      </c>
      <c r="M155" s="18">
        <v>0</v>
      </c>
      <c r="N155" s="18">
        <v>0</v>
      </c>
      <c r="O155" s="18">
        <v>0</v>
      </c>
      <c r="P155" s="18">
        <v>0</v>
      </c>
      <c r="Q155" s="18">
        <v>0</v>
      </c>
      <c r="R155" s="18">
        <v>0</v>
      </c>
      <c r="S155" s="18">
        <v>0</v>
      </c>
      <c r="T155" s="144"/>
    </row>
    <row r="156" spans="1:20" ht="30" customHeight="1" x14ac:dyDescent="0.3">
      <c r="A156" s="141"/>
      <c r="B156" s="25"/>
      <c r="C156" s="9" t="s">
        <v>12</v>
      </c>
      <c r="D156" s="138"/>
      <c r="E156" s="15"/>
      <c r="F156" s="15"/>
      <c r="G156" s="18" t="s">
        <v>119</v>
      </c>
      <c r="H156" s="18">
        <v>0</v>
      </c>
      <c r="I156" s="18" t="s">
        <v>90</v>
      </c>
      <c r="J156" s="18"/>
      <c r="K156" s="18">
        <v>0</v>
      </c>
      <c r="L156" s="18">
        <v>0</v>
      </c>
      <c r="M156" s="18">
        <v>0</v>
      </c>
      <c r="N156" s="18">
        <v>0</v>
      </c>
      <c r="O156" s="18">
        <v>0</v>
      </c>
      <c r="P156" s="18">
        <v>0</v>
      </c>
      <c r="Q156" s="18">
        <v>0</v>
      </c>
      <c r="R156" s="18">
        <v>0</v>
      </c>
      <c r="S156" s="18">
        <v>0</v>
      </c>
      <c r="T156" s="138"/>
    </row>
    <row r="157" spans="1:20" ht="78" customHeight="1" x14ac:dyDescent="0.3">
      <c r="A157" s="149" t="s">
        <v>174</v>
      </c>
      <c r="B157" s="15"/>
      <c r="C157" s="9" t="s">
        <v>276</v>
      </c>
      <c r="D157" s="145">
        <v>2016</v>
      </c>
      <c r="E157" s="15"/>
      <c r="F157" s="15"/>
      <c r="G157" s="18">
        <v>143.13999999999999</v>
      </c>
      <c r="H157" s="18">
        <v>143.13999999999999</v>
      </c>
      <c r="I157" s="18">
        <v>0</v>
      </c>
      <c r="J157" s="18">
        <v>0</v>
      </c>
      <c r="K157" s="18">
        <v>0</v>
      </c>
      <c r="L157" s="29">
        <v>0</v>
      </c>
      <c r="M157" s="29">
        <v>0</v>
      </c>
      <c r="N157" s="29">
        <v>0</v>
      </c>
      <c r="O157" s="29">
        <v>0</v>
      </c>
      <c r="P157" s="29">
        <v>0</v>
      </c>
      <c r="Q157" s="29">
        <v>0</v>
      </c>
      <c r="R157" s="29">
        <v>0</v>
      </c>
      <c r="S157" s="29">
        <v>0</v>
      </c>
      <c r="T157" s="143" t="s">
        <v>192</v>
      </c>
    </row>
    <row r="158" spans="1:20" ht="15.75" customHeight="1" x14ac:dyDescent="0.3">
      <c r="A158" s="149"/>
      <c r="B158" s="15"/>
      <c r="C158" s="9" t="s">
        <v>185</v>
      </c>
      <c r="D158" s="145"/>
      <c r="E158" s="15"/>
      <c r="F158" s="15"/>
      <c r="G158" s="18">
        <v>143.13999999999999</v>
      </c>
      <c r="H158" s="18">
        <v>143.13999999999999</v>
      </c>
      <c r="I158" s="18">
        <v>0</v>
      </c>
      <c r="J158" s="18">
        <v>0</v>
      </c>
      <c r="K158" s="18">
        <v>0</v>
      </c>
      <c r="L158" s="18">
        <v>0</v>
      </c>
      <c r="M158" s="18">
        <v>0</v>
      </c>
      <c r="N158" s="18">
        <v>0</v>
      </c>
      <c r="O158" s="18">
        <v>0</v>
      </c>
      <c r="P158" s="18">
        <v>0</v>
      </c>
      <c r="Q158" s="18">
        <v>0</v>
      </c>
      <c r="R158" s="18">
        <v>0</v>
      </c>
      <c r="S158" s="18">
        <v>0</v>
      </c>
      <c r="T158" s="137"/>
    </row>
    <row r="159" spans="1:20" ht="26.4" customHeight="1" x14ac:dyDescent="0.3">
      <c r="A159" s="149"/>
      <c r="B159" s="15"/>
      <c r="C159" s="9" t="s">
        <v>12</v>
      </c>
      <c r="D159" s="145"/>
      <c r="E159" s="15"/>
      <c r="F159" s="15"/>
      <c r="G159" s="18" t="s">
        <v>9</v>
      </c>
      <c r="H159" s="18" t="s">
        <v>9</v>
      </c>
      <c r="I159" s="18">
        <v>0</v>
      </c>
      <c r="J159" s="18">
        <v>0</v>
      </c>
      <c r="K159" s="18">
        <v>0</v>
      </c>
      <c r="L159" s="18">
        <v>0</v>
      </c>
      <c r="M159" s="18">
        <v>0</v>
      </c>
      <c r="N159" s="18">
        <v>0</v>
      </c>
      <c r="O159" s="18">
        <v>0</v>
      </c>
      <c r="P159" s="28">
        <v>0</v>
      </c>
      <c r="Q159" s="28">
        <v>0</v>
      </c>
      <c r="R159" s="28">
        <v>0</v>
      </c>
      <c r="S159" s="28">
        <v>0</v>
      </c>
      <c r="T159" s="157"/>
    </row>
    <row r="160" spans="1:20" ht="93" customHeight="1" x14ac:dyDescent="0.3">
      <c r="A160" s="283" t="s">
        <v>214</v>
      </c>
      <c r="B160" s="59"/>
      <c r="C160" s="9" t="s">
        <v>226</v>
      </c>
      <c r="D160" s="145">
        <v>2021</v>
      </c>
      <c r="E160" s="59"/>
      <c r="F160" s="59"/>
      <c r="G160" s="18">
        <v>97.826999999999998</v>
      </c>
      <c r="H160" s="18">
        <v>0</v>
      </c>
      <c r="I160" s="18">
        <v>0</v>
      </c>
      <c r="J160" s="18">
        <v>0</v>
      </c>
      <c r="K160" s="18">
        <v>0</v>
      </c>
      <c r="L160" s="18">
        <v>0</v>
      </c>
      <c r="M160" s="18">
        <v>97.826999999999998</v>
      </c>
      <c r="N160" s="18">
        <v>0</v>
      </c>
      <c r="O160" s="18">
        <v>0</v>
      </c>
      <c r="P160" s="41">
        <v>0</v>
      </c>
      <c r="Q160" s="41">
        <v>0</v>
      </c>
      <c r="R160" s="41">
        <v>0</v>
      </c>
      <c r="S160" s="41">
        <v>0</v>
      </c>
      <c r="T160" s="132" t="s">
        <v>234</v>
      </c>
    </row>
    <row r="161" spans="1:20" ht="15" customHeight="1" x14ac:dyDescent="0.3">
      <c r="A161" s="284"/>
      <c r="B161" s="59"/>
      <c r="C161" s="9" t="s">
        <v>185</v>
      </c>
      <c r="D161" s="151"/>
      <c r="E161" s="59"/>
      <c r="F161" s="59"/>
      <c r="G161" s="18">
        <v>97.826999999999998</v>
      </c>
      <c r="H161" s="18">
        <v>0</v>
      </c>
      <c r="I161" s="18">
        <v>0</v>
      </c>
      <c r="J161" s="18">
        <v>0</v>
      </c>
      <c r="K161" s="18">
        <v>0</v>
      </c>
      <c r="L161" s="18">
        <v>0</v>
      </c>
      <c r="M161" s="18">
        <v>97.826999999999998</v>
      </c>
      <c r="N161" s="18">
        <v>0</v>
      </c>
      <c r="O161" s="18">
        <v>0</v>
      </c>
      <c r="P161" s="18">
        <v>0</v>
      </c>
      <c r="Q161" s="18">
        <v>0</v>
      </c>
      <c r="R161" s="18">
        <v>0</v>
      </c>
      <c r="S161" s="18">
        <v>0</v>
      </c>
      <c r="T161" s="157"/>
    </row>
    <row r="162" spans="1:20" ht="12.6" customHeight="1" x14ac:dyDescent="0.3">
      <c r="A162" s="192" t="s">
        <v>209</v>
      </c>
      <c r="B162" s="246"/>
      <c r="C162" s="246"/>
      <c r="D162" s="246"/>
      <c r="E162" s="246"/>
      <c r="F162" s="246"/>
      <c r="G162" s="246"/>
      <c r="H162" s="246"/>
      <c r="I162" s="246"/>
      <c r="J162" s="246"/>
      <c r="K162" s="246"/>
      <c r="L162" s="246"/>
      <c r="M162" s="246"/>
      <c r="N162" s="246"/>
      <c r="O162" s="246"/>
      <c r="P162" s="246"/>
      <c r="Q162" s="246"/>
      <c r="R162" s="246"/>
      <c r="S162" s="246"/>
      <c r="T162" s="247"/>
    </row>
    <row r="163" spans="1:20" ht="29.25" customHeight="1" x14ac:dyDescent="0.3">
      <c r="A163" s="185" t="s">
        <v>60</v>
      </c>
      <c r="B163" s="244"/>
      <c r="C163" s="244"/>
      <c r="D163" s="244"/>
      <c r="E163" s="244"/>
      <c r="F163" s="244"/>
      <c r="G163" s="244"/>
      <c r="H163" s="244"/>
      <c r="I163" s="244"/>
      <c r="J163" s="187"/>
      <c r="K163" s="187"/>
      <c r="L163" s="187"/>
      <c r="M163" s="187"/>
      <c r="N163" s="187"/>
      <c r="O163" s="187"/>
      <c r="P163" s="187"/>
      <c r="Q163" s="187"/>
      <c r="R163" s="187"/>
      <c r="S163" s="187"/>
      <c r="T163" s="188"/>
    </row>
    <row r="164" spans="1:20" ht="28.95" customHeight="1" x14ac:dyDescent="0.3">
      <c r="A164" s="142" t="s">
        <v>42</v>
      </c>
      <c r="B164" s="23"/>
      <c r="C164" s="9" t="s">
        <v>92</v>
      </c>
      <c r="D164" s="145" t="s">
        <v>304</v>
      </c>
      <c r="E164" s="23"/>
      <c r="F164" s="23"/>
      <c r="G164" s="17">
        <f>H164+I164+J164+K164+L164+M164+N164+O164+P164+Q164+R164+S164</f>
        <v>9749.3060000000005</v>
      </c>
      <c r="H164" s="18">
        <v>450.80900000000003</v>
      </c>
      <c r="I164" s="19">
        <v>495</v>
      </c>
      <c r="J164" s="18">
        <v>505.291</v>
      </c>
      <c r="K164" s="18">
        <v>498.827</v>
      </c>
      <c r="L164" s="19">
        <v>534</v>
      </c>
      <c r="M164" s="17">
        <v>954.69100000000003</v>
      </c>
      <c r="N164" s="17">
        <v>1086.434</v>
      </c>
      <c r="O164" s="17">
        <v>1114.52</v>
      </c>
      <c r="P164" s="118">
        <v>1465.7339999999999</v>
      </c>
      <c r="Q164" s="19">
        <v>1296</v>
      </c>
      <c r="R164" s="19">
        <v>1348</v>
      </c>
      <c r="S164" s="19">
        <v>0</v>
      </c>
      <c r="T164" s="145" t="s">
        <v>193</v>
      </c>
    </row>
    <row r="165" spans="1:20" ht="16.5" customHeight="1" x14ac:dyDescent="0.3">
      <c r="A165" s="142"/>
      <c r="B165" s="23"/>
      <c r="C165" s="9" t="s">
        <v>185</v>
      </c>
      <c r="D165" s="145"/>
      <c r="E165" s="23"/>
      <c r="F165" s="23"/>
      <c r="G165" s="17">
        <f>H165+I165+J165+K165+L165+M165+N165+O165+P165+Q165+R165+S165</f>
        <v>9749.3060000000005</v>
      </c>
      <c r="H165" s="18">
        <v>450.80900000000003</v>
      </c>
      <c r="I165" s="19">
        <v>495</v>
      </c>
      <c r="J165" s="18">
        <v>505.291</v>
      </c>
      <c r="K165" s="18">
        <v>498.827</v>
      </c>
      <c r="L165" s="19">
        <v>534</v>
      </c>
      <c r="M165" s="17">
        <v>954.69100000000003</v>
      </c>
      <c r="N165" s="17">
        <v>1086.434</v>
      </c>
      <c r="O165" s="17">
        <v>1114.52</v>
      </c>
      <c r="P165" s="118">
        <v>1465.7339999999999</v>
      </c>
      <c r="Q165" s="19">
        <v>1296</v>
      </c>
      <c r="R165" s="19">
        <v>1348</v>
      </c>
      <c r="S165" s="19">
        <v>0</v>
      </c>
      <c r="T165" s="145"/>
    </row>
    <row r="166" spans="1:20" ht="27.6" customHeight="1" x14ac:dyDescent="0.3">
      <c r="A166" s="142"/>
      <c r="B166" s="23"/>
      <c r="C166" s="9" t="s">
        <v>12</v>
      </c>
      <c r="D166" s="145"/>
      <c r="E166" s="23"/>
      <c r="F166" s="23"/>
      <c r="G166" s="18" t="s">
        <v>130</v>
      </c>
      <c r="H166" s="18" t="s">
        <v>91</v>
      </c>
      <c r="I166" s="18" t="s">
        <v>91</v>
      </c>
      <c r="J166" s="18" t="s">
        <v>91</v>
      </c>
      <c r="K166" s="18" t="s">
        <v>130</v>
      </c>
      <c r="L166" s="18" t="s">
        <v>130</v>
      </c>
      <c r="M166" s="18" t="s">
        <v>130</v>
      </c>
      <c r="N166" s="18" t="s">
        <v>130</v>
      </c>
      <c r="O166" s="18" t="s">
        <v>130</v>
      </c>
      <c r="P166" s="18" t="s">
        <v>130</v>
      </c>
      <c r="Q166" s="18" t="s">
        <v>130</v>
      </c>
      <c r="R166" s="18" t="s">
        <v>130</v>
      </c>
      <c r="S166" s="18">
        <v>0</v>
      </c>
      <c r="T166" s="145"/>
    </row>
    <row r="167" spans="1:20" ht="16.8" customHeight="1" x14ac:dyDescent="0.3">
      <c r="A167" s="198" t="s">
        <v>284</v>
      </c>
      <c r="B167" s="246"/>
      <c r="C167" s="246"/>
      <c r="D167" s="246"/>
      <c r="E167" s="246"/>
      <c r="F167" s="246"/>
      <c r="G167" s="246"/>
      <c r="H167" s="246"/>
      <c r="I167" s="246"/>
      <c r="J167" s="246"/>
      <c r="K167" s="246"/>
      <c r="L167" s="246"/>
      <c r="M167" s="246"/>
      <c r="N167" s="246"/>
      <c r="O167" s="246"/>
      <c r="P167" s="246"/>
      <c r="Q167" s="246"/>
      <c r="R167" s="246"/>
      <c r="S167" s="246"/>
      <c r="T167" s="247"/>
    </row>
    <row r="168" spans="1:20" ht="70.95" customHeight="1" x14ac:dyDescent="0.3">
      <c r="A168" s="160" t="s">
        <v>61</v>
      </c>
      <c r="B168" s="15"/>
      <c r="C168" s="9" t="s">
        <v>26</v>
      </c>
      <c r="D168" s="145" t="s">
        <v>304</v>
      </c>
      <c r="E168" s="15"/>
      <c r="F168" s="15"/>
      <c r="G168" s="18">
        <f>H168+I168+J168+K168+L168+M168+N168+O168+P168+Q168+R168+S168</f>
        <v>691</v>
      </c>
      <c r="H168" s="18">
        <v>53</v>
      </c>
      <c r="I168" s="18">
        <v>56</v>
      </c>
      <c r="J168" s="18">
        <v>24</v>
      </c>
      <c r="K168" s="18">
        <v>63</v>
      </c>
      <c r="L168" s="18">
        <v>66</v>
      </c>
      <c r="M168" s="18">
        <v>69</v>
      </c>
      <c r="N168" s="18">
        <v>72</v>
      </c>
      <c r="O168" s="18">
        <v>72</v>
      </c>
      <c r="P168" s="18">
        <v>72</v>
      </c>
      <c r="Q168" s="18">
        <v>72</v>
      </c>
      <c r="R168" s="18">
        <v>72</v>
      </c>
      <c r="S168" s="18">
        <v>0</v>
      </c>
      <c r="T168" s="145" t="s">
        <v>10</v>
      </c>
    </row>
    <row r="169" spans="1:20" x14ac:dyDescent="0.3">
      <c r="A169" s="278"/>
      <c r="B169" s="15"/>
      <c r="C169" s="9" t="s">
        <v>185</v>
      </c>
      <c r="D169" s="267"/>
      <c r="E169" s="15"/>
      <c r="F169" s="15"/>
      <c r="G169" s="18">
        <v>691</v>
      </c>
      <c r="H169" s="18">
        <v>53</v>
      </c>
      <c r="I169" s="18">
        <v>56</v>
      </c>
      <c r="J169" s="18">
        <v>24</v>
      </c>
      <c r="K169" s="18">
        <v>63</v>
      </c>
      <c r="L169" s="18">
        <v>66</v>
      </c>
      <c r="M169" s="18">
        <v>69</v>
      </c>
      <c r="N169" s="18">
        <v>72</v>
      </c>
      <c r="O169" s="18">
        <v>72</v>
      </c>
      <c r="P169" s="18">
        <v>72</v>
      </c>
      <c r="Q169" s="18">
        <v>72</v>
      </c>
      <c r="R169" s="18">
        <v>72</v>
      </c>
      <c r="S169" s="18">
        <v>0</v>
      </c>
      <c r="T169" s="267"/>
    </row>
    <row r="170" spans="1:20" ht="27.75" customHeight="1" x14ac:dyDescent="0.3">
      <c r="A170" s="278"/>
      <c r="B170" s="15"/>
      <c r="C170" s="9" t="s">
        <v>12</v>
      </c>
      <c r="D170" s="267"/>
      <c r="E170" s="15"/>
      <c r="F170" s="15"/>
      <c r="G170" s="18">
        <v>117</v>
      </c>
      <c r="H170" s="18">
        <v>11</v>
      </c>
      <c r="I170" s="18">
        <v>11</v>
      </c>
      <c r="J170" s="18">
        <v>7</v>
      </c>
      <c r="K170" s="18">
        <v>11</v>
      </c>
      <c r="L170" s="18">
        <v>11</v>
      </c>
      <c r="M170" s="18">
        <v>11</v>
      </c>
      <c r="N170" s="18">
        <v>11</v>
      </c>
      <c r="O170" s="18">
        <v>11</v>
      </c>
      <c r="P170" s="18">
        <v>11</v>
      </c>
      <c r="Q170" s="18">
        <v>11</v>
      </c>
      <c r="R170" s="18">
        <v>11</v>
      </c>
      <c r="S170" s="18">
        <v>0</v>
      </c>
      <c r="T170" s="267"/>
    </row>
    <row r="171" spans="1:20" ht="57" customHeight="1" x14ac:dyDescent="0.3">
      <c r="A171" s="261" t="s">
        <v>62</v>
      </c>
      <c r="B171" s="25"/>
      <c r="C171" s="60" t="s">
        <v>27</v>
      </c>
      <c r="D171" s="146">
        <v>2016</v>
      </c>
      <c r="E171" s="25"/>
      <c r="F171" s="25"/>
      <c r="G171" s="28">
        <f>SUM(H171:K171)</f>
        <v>200</v>
      </c>
      <c r="H171" s="28">
        <v>200</v>
      </c>
      <c r="I171" s="28">
        <v>0</v>
      </c>
      <c r="J171" s="28">
        <v>0</v>
      </c>
      <c r="K171" s="28">
        <v>0</v>
      </c>
      <c r="L171" s="28">
        <v>0</v>
      </c>
      <c r="M171" s="28">
        <v>0</v>
      </c>
      <c r="N171" s="28">
        <v>0</v>
      </c>
      <c r="O171" s="28">
        <v>0</v>
      </c>
      <c r="P171" s="28">
        <v>0</v>
      </c>
      <c r="Q171" s="28">
        <v>0</v>
      </c>
      <c r="R171" s="99">
        <v>0</v>
      </c>
      <c r="S171" s="28">
        <v>0</v>
      </c>
      <c r="T171" s="146" t="s">
        <v>10</v>
      </c>
    </row>
    <row r="172" spans="1:20" x14ac:dyDescent="0.3">
      <c r="A172" s="261"/>
      <c r="B172" s="25"/>
      <c r="C172" s="9" t="s">
        <v>185</v>
      </c>
      <c r="D172" s="146"/>
      <c r="E172" s="25"/>
      <c r="F172" s="25"/>
      <c r="G172" s="18">
        <f>SUM(H172:K172)</f>
        <v>200</v>
      </c>
      <c r="H172" s="18">
        <v>200</v>
      </c>
      <c r="I172" s="18">
        <v>0</v>
      </c>
      <c r="J172" s="18">
        <v>0</v>
      </c>
      <c r="K172" s="18">
        <v>0</v>
      </c>
      <c r="L172" s="18">
        <v>0</v>
      </c>
      <c r="M172" s="18">
        <v>0</v>
      </c>
      <c r="N172" s="18">
        <v>0</v>
      </c>
      <c r="O172" s="18">
        <v>0</v>
      </c>
      <c r="P172" s="18">
        <v>0</v>
      </c>
      <c r="Q172" s="18">
        <v>0</v>
      </c>
      <c r="R172" s="95">
        <v>0</v>
      </c>
      <c r="S172" s="18">
        <v>0</v>
      </c>
      <c r="T172" s="146"/>
    </row>
    <row r="173" spans="1:20" ht="27.75" customHeight="1" x14ac:dyDescent="0.3">
      <c r="A173" s="262"/>
      <c r="B173" s="25"/>
      <c r="C173" s="22" t="s">
        <v>12</v>
      </c>
      <c r="D173" s="268"/>
      <c r="E173" s="25"/>
      <c r="F173" s="25"/>
      <c r="G173" s="18" t="s">
        <v>100</v>
      </c>
      <c r="H173" s="18" t="s">
        <v>100</v>
      </c>
      <c r="I173" s="18">
        <v>0</v>
      </c>
      <c r="J173" s="18">
        <v>0</v>
      </c>
      <c r="K173" s="18">
        <v>0</v>
      </c>
      <c r="L173" s="28">
        <v>0</v>
      </c>
      <c r="M173" s="28">
        <v>0</v>
      </c>
      <c r="N173" s="18">
        <v>0</v>
      </c>
      <c r="O173" s="28">
        <v>0</v>
      </c>
      <c r="P173" s="28">
        <v>0</v>
      </c>
      <c r="Q173" s="28">
        <v>0</v>
      </c>
      <c r="R173" s="99">
        <v>0</v>
      </c>
      <c r="S173" s="28">
        <v>0</v>
      </c>
      <c r="T173" s="268"/>
    </row>
    <row r="174" spans="1:20" ht="30.75" customHeight="1" x14ac:dyDescent="0.3">
      <c r="A174" s="248" t="s">
        <v>63</v>
      </c>
      <c r="B174" s="25"/>
      <c r="C174" s="22" t="s">
        <v>150</v>
      </c>
      <c r="D174" s="143">
        <v>2016</v>
      </c>
      <c r="E174" s="25"/>
      <c r="F174" s="25"/>
      <c r="G174" s="18">
        <v>48.73</v>
      </c>
      <c r="H174" s="18">
        <v>48.73</v>
      </c>
      <c r="I174" s="18">
        <v>0</v>
      </c>
      <c r="J174" s="18">
        <v>0</v>
      </c>
      <c r="K174" s="18">
        <v>0</v>
      </c>
      <c r="L174" s="18">
        <v>0</v>
      </c>
      <c r="M174" s="18">
        <v>0</v>
      </c>
      <c r="N174" s="18">
        <v>0</v>
      </c>
      <c r="O174" s="18">
        <v>0</v>
      </c>
      <c r="P174" s="18">
        <v>0</v>
      </c>
      <c r="Q174" s="18">
        <v>0</v>
      </c>
      <c r="R174" s="95">
        <v>0</v>
      </c>
      <c r="S174" s="18">
        <v>0</v>
      </c>
      <c r="T174" s="143" t="s">
        <v>192</v>
      </c>
    </row>
    <row r="175" spans="1:20" x14ac:dyDescent="0.3">
      <c r="A175" s="261"/>
      <c r="B175" s="25"/>
      <c r="C175" s="9" t="s">
        <v>185</v>
      </c>
      <c r="D175" s="146"/>
      <c r="E175" s="25"/>
      <c r="F175" s="25"/>
      <c r="G175" s="18">
        <v>48.73</v>
      </c>
      <c r="H175" s="18">
        <v>48.73</v>
      </c>
      <c r="I175" s="18">
        <v>0</v>
      </c>
      <c r="J175" s="18">
        <v>0</v>
      </c>
      <c r="K175" s="18">
        <v>0</v>
      </c>
      <c r="L175" s="18">
        <v>0</v>
      </c>
      <c r="M175" s="18">
        <v>0</v>
      </c>
      <c r="N175" s="18">
        <v>0</v>
      </c>
      <c r="O175" s="18">
        <v>0</v>
      </c>
      <c r="P175" s="18">
        <v>0</v>
      </c>
      <c r="Q175" s="18">
        <v>0</v>
      </c>
      <c r="R175" s="95">
        <v>0</v>
      </c>
      <c r="S175" s="18">
        <v>0</v>
      </c>
      <c r="T175" s="146"/>
    </row>
    <row r="176" spans="1:20" ht="30" customHeight="1" x14ac:dyDescent="0.3">
      <c r="A176" s="262"/>
      <c r="B176" s="25"/>
      <c r="C176" s="22" t="s">
        <v>12</v>
      </c>
      <c r="D176" s="268"/>
      <c r="E176" s="25"/>
      <c r="F176" s="25"/>
      <c r="G176" s="18" t="s">
        <v>101</v>
      </c>
      <c r="H176" s="18" t="s">
        <v>101</v>
      </c>
      <c r="I176" s="18">
        <v>0</v>
      </c>
      <c r="J176" s="18">
        <v>0</v>
      </c>
      <c r="K176" s="18">
        <v>0</v>
      </c>
      <c r="L176" s="18">
        <v>0</v>
      </c>
      <c r="M176" s="18">
        <v>0</v>
      </c>
      <c r="N176" s="18">
        <v>0</v>
      </c>
      <c r="O176" s="18">
        <v>0</v>
      </c>
      <c r="P176" s="18">
        <v>0</v>
      </c>
      <c r="Q176" s="18">
        <v>0</v>
      </c>
      <c r="R176" s="95">
        <v>0</v>
      </c>
      <c r="S176" s="18">
        <v>0</v>
      </c>
      <c r="T176" s="268"/>
    </row>
    <row r="177" spans="1:20" ht="28.95" customHeight="1" x14ac:dyDescent="0.3">
      <c r="A177" s="139" t="s">
        <v>64</v>
      </c>
      <c r="B177" s="25"/>
      <c r="C177" s="61" t="s">
        <v>139</v>
      </c>
      <c r="D177" s="143" t="s">
        <v>110</v>
      </c>
      <c r="E177" s="25"/>
      <c r="F177" s="25"/>
      <c r="G177" s="56">
        <f>SUM(H177:K177)</f>
        <v>1509</v>
      </c>
      <c r="H177" s="18">
        <v>500</v>
      </c>
      <c r="I177" s="18">
        <v>449</v>
      </c>
      <c r="J177" s="62">
        <v>560</v>
      </c>
      <c r="K177" s="18">
        <v>0</v>
      </c>
      <c r="L177" s="18">
        <v>0</v>
      </c>
      <c r="M177" s="18">
        <v>0</v>
      </c>
      <c r="N177" s="18">
        <v>0</v>
      </c>
      <c r="O177" s="18">
        <v>0</v>
      </c>
      <c r="P177" s="18">
        <v>0</v>
      </c>
      <c r="Q177" s="18">
        <v>0</v>
      </c>
      <c r="R177" s="95">
        <v>0</v>
      </c>
      <c r="S177" s="18">
        <v>0</v>
      </c>
      <c r="T177" s="143" t="s">
        <v>10</v>
      </c>
    </row>
    <row r="178" spans="1:20" ht="14.25" customHeight="1" x14ac:dyDescent="0.3">
      <c r="A178" s="263"/>
      <c r="B178" s="25"/>
      <c r="C178" s="9" t="s">
        <v>185</v>
      </c>
      <c r="D178" s="265"/>
      <c r="E178" s="25"/>
      <c r="F178" s="25"/>
      <c r="G178" s="56">
        <f>SUM(H178:K178)</f>
        <v>1509</v>
      </c>
      <c r="H178" s="18">
        <v>500</v>
      </c>
      <c r="I178" s="18">
        <v>449</v>
      </c>
      <c r="J178" s="62">
        <v>560</v>
      </c>
      <c r="K178" s="18">
        <v>0</v>
      </c>
      <c r="L178" s="18">
        <v>0</v>
      </c>
      <c r="M178" s="18">
        <v>0</v>
      </c>
      <c r="N178" s="18">
        <v>0</v>
      </c>
      <c r="O178" s="18">
        <v>0</v>
      </c>
      <c r="P178" s="18">
        <v>0</v>
      </c>
      <c r="Q178" s="18">
        <v>0</v>
      </c>
      <c r="R178" s="95">
        <v>0</v>
      </c>
      <c r="S178" s="18">
        <v>0</v>
      </c>
      <c r="T178" s="265"/>
    </row>
    <row r="179" spans="1:20" ht="30" customHeight="1" x14ac:dyDescent="0.3">
      <c r="A179" s="264"/>
      <c r="B179" s="25"/>
      <c r="C179" s="61" t="s">
        <v>12</v>
      </c>
      <c r="D179" s="266"/>
      <c r="E179" s="25"/>
      <c r="F179" s="25"/>
      <c r="G179" s="63" t="s">
        <v>151</v>
      </c>
      <c r="H179" s="14" t="s">
        <v>152</v>
      </c>
      <c r="I179" s="14" t="s">
        <v>153</v>
      </c>
      <c r="J179" s="64" t="s">
        <v>104</v>
      </c>
      <c r="K179" s="63">
        <v>0</v>
      </c>
      <c r="L179" s="14">
        <v>0</v>
      </c>
      <c r="M179" s="14">
        <v>0</v>
      </c>
      <c r="N179" s="14">
        <v>0</v>
      </c>
      <c r="O179" s="14">
        <v>0</v>
      </c>
      <c r="P179" s="14">
        <v>0</v>
      </c>
      <c r="Q179" s="14">
        <v>0</v>
      </c>
      <c r="R179" s="96">
        <v>0</v>
      </c>
      <c r="S179" s="14">
        <v>0</v>
      </c>
      <c r="T179" s="266"/>
    </row>
    <row r="180" spans="1:20" ht="28.8" customHeight="1" x14ac:dyDescent="0.3">
      <c r="A180" s="139" t="s">
        <v>65</v>
      </c>
      <c r="B180" s="27"/>
      <c r="C180" s="9" t="s">
        <v>28</v>
      </c>
      <c r="D180" s="143" t="s">
        <v>304</v>
      </c>
      <c r="E180" s="27"/>
      <c r="F180" s="27"/>
      <c r="G180" s="115">
        <f>H180+I180+J180+K180+L180+M180+N180+O180+P180+Q180+R180+S180</f>
        <v>3650.5860000000002</v>
      </c>
      <c r="H180" s="18">
        <v>100</v>
      </c>
      <c r="I180" s="18">
        <v>100</v>
      </c>
      <c r="J180" s="18">
        <v>100</v>
      </c>
      <c r="K180" s="18">
        <v>106</v>
      </c>
      <c r="L180" s="18">
        <v>112</v>
      </c>
      <c r="M180" s="18">
        <v>100</v>
      </c>
      <c r="N180" s="18">
        <v>109.75</v>
      </c>
      <c r="O180" s="18">
        <v>116.7</v>
      </c>
      <c r="P180" s="65">
        <v>910.846</v>
      </c>
      <c r="Q180" s="31">
        <v>947.49</v>
      </c>
      <c r="R180" s="104">
        <v>947.8</v>
      </c>
      <c r="S180" s="111">
        <v>0</v>
      </c>
      <c r="T180" s="143" t="s">
        <v>10</v>
      </c>
    </row>
    <row r="181" spans="1:20" ht="15.75" customHeight="1" x14ac:dyDescent="0.3">
      <c r="A181" s="211"/>
      <c r="B181" s="27"/>
      <c r="C181" s="9" t="s">
        <v>185</v>
      </c>
      <c r="D181" s="137"/>
      <c r="E181" s="27"/>
      <c r="F181" s="27"/>
      <c r="G181" s="114">
        <f>H181+I181+J181+K181+L181+M181+N181+O181+P181+Q181+R181+S181</f>
        <v>3650.5860000000002</v>
      </c>
      <c r="H181" s="14">
        <v>100</v>
      </c>
      <c r="I181" s="14">
        <v>100</v>
      </c>
      <c r="J181" s="14">
        <v>100</v>
      </c>
      <c r="K181" s="14">
        <v>106</v>
      </c>
      <c r="L181" s="14">
        <v>112</v>
      </c>
      <c r="M181" s="14">
        <v>100</v>
      </c>
      <c r="N181" s="14">
        <v>109.75</v>
      </c>
      <c r="O181" s="18">
        <v>116.7</v>
      </c>
      <c r="P181" s="65">
        <v>910.846</v>
      </c>
      <c r="Q181" s="31">
        <v>947.49</v>
      </c>
      <c r="R181" s="104">
        <v>947.8</v>
      </c>
      <c r="S181" s="14">
        <v>0</v>
      </c>
      <c r="T181" s="137"/>
    </row>
    <row r="182" spans="1:20" ht="28.95" customHeight="1" x14ac:dyDescent="0.3">
      <c r="A182" s="211"/>
      <c r="B182" s="27"/>
      <c r="C182" s="40" t="s">
        <v>12</v>
      </c>
      <c r="D182" s="157"/>
      <c r="E182" s="27"/>
      <c r="F182" s="27"/>
      <c r="G182" s="14" t="s">
        <v>29</v>
      </c>
      <c r="H182" s="14" t="s">
        <v>29</v>
      </c>
      <c r="I182" s="14" t="s">
        <v>29</v>
      </c>
      <c r="J182" s="14" t="s">
        <v>29</v>
      </c>
      <c r="K182" s="14" t="s">
        <v>29</v>
      </c>
      <c r="L182" s="14" t="s">
        <v>29</v>
      </c>
      <c r="M182" s="14" t="s">
        <v>29</v>
      </c>
      <c r="N182" s="14" t="s">
        <v>29</v>
      </c>
      <c r="O182" s="14" t="s">
        <v>29</v>
      </c>
      <c r="P182" s="14" t="s">
        <v>29</v>
      </c>
      <c r="Q182" s="14" t="s">
        <v>29</v>
      </c>
      <c r="R182" s="113" t="s">
        <v>29</v>
      </c>
      <c r="S182" s="14">
        <v>0</v>
      </c>
      <c r="T182" s="157"/>
    </row>
    <row r="183" spans="1:20" ht="40.950000000000003" customHeight="1" x14ac:dyDescent="0.3">
      <c r="A183" s="134" t="s">
        <v>186</v>
      </c>
      <c r="B183" s="23"/>
      <c r="C183" s="9" t="s">
        <v>241</v>
      </c>
      <c r="D183" s="206">
        <v>2020</v>
      </c>
      <c r="E183" s="27"/>
      <c r="F183" s="27"/>
      <c r="G183" s="66">
        <v>472.7</v>
      </c>
      <c r="H183" s="14">
        <v>0</v>
      </c>
      <c r="I183" s="14">
        <v>0</v>
      </c>
      <c r="J183" s="14">
        <v>0</v>
      </c>
      <c r="K183" s="14">
        <v>0</v>
      </c>
      <c r="L183" s="66">
        <v>472.7</v>
      </c>
      <c r="M183" s="14">
        <v>0</v>
      </c>
      <c r="N183" s="14">
        <v>0</v>
      </c>
      <c r="O183" s="14">
        <v>0</v>
      </c>
      <c r="P183" s="14">
        <v>0</v>
      </c>
      <c r="Q183" s="14">
        <v>0</v>
      </c>
      <c r="R183" s="96">
        <v>0</v>
      </c>
      <c r="S183" s="14">
        <v>0</v>
      </c>
      <c r="T183" s="146" t="s">
        <v>239</v>
      </c>
    </row>
    <row r="184" spans="1:20" ht="17.399999999999999" customHeight="1" x14ac:dyDescent="0.3">
      <c r="A184" s="211"/>
      <c r="B184" s="23"/>
      <c r="C184" s="9" t="s">
        <v>210</v>
      </c>
      <c r="D184" s="207"/>
      <c r="E184" s="27"/>
      <c r="F184" s="27"/>
      <c r="G184" s="67">
        <v>301.98899999999998</v>
      </c>
      <c r="H184" s="14">
        <v>0</v>
      </c>
      <c r="I184" s="14">
        <v>0</v>
      </c>
      <c r="J184" s="14">
        <v>0</v>
      </c>
      <c r="K184" s="14">
        <v>0</v>
      </c>
      <c r="L184" s="67">
        <v>301.98899999999998</v>
      </c>
      <c r="M184" s="14">
        <v>0</v>
      </c>
      <c r="N184" s="14">
        <v>0</v>
      </c>
      <c r="O184" s="14">
        <v>0</v>
      </c>
      <c r="P184" s="14">
        <v>0</v>
      </c>
      <c r="Q184" s="14">
        <v>0</v>
      </c>
      <c r="R184" s="96">
        <v>0</v>
      </c>
      <c r="S184" s="14">
        <v>0</v>
      </c>
      <c r="T184" s="146"/>
    </row>
    <row r="185" spans="1:20" ht="17.25" customHeight="1" x14ac:dyDescent="0.3">
      <c r="A185" s="211"/>
      <c r="B185" s="23"/>
      <c r="C185" s="9" t="s">
        <v>154</v>
      </c>
      <c r="D185" s="207"/>
      <c r="E185" s="27"/>
      <c r="F185" s="27"/>
      <c r="G185" s="67">
        <v>162.61099999999999</v>
      </c>
      <c r="H185" s="14">
        <v>0</v>
      </c>
      <c r="I185" s="14">
        <v>0</v>
      </c>
      <c r="J185" s="14">
        <v>0</v>
      </c>
      <c r="K185" s="14">
        <v>0</v>
      </c>
      <c r="L185" s="67">
        <v>162.61099999999999</v>
      </c>
      <c r="M185" s="14">
        <v>0</v>
      </c>
      <c r="N185" s="14">
        <v>0</v>
      </c>
      <c r="O185" s="14">
        <v>0</v>
      </c>
      <c r="P185" s="14">
        <v>0</v>
      </c>
      <c r="Q185" s="14">
        <v>0</v>
      </c>
      <c r="R185" s="96">
        <v>0</v>
      </c>
      <c r="S185" s="14">
        <v>0</v>
      </c>
      <c r="T185" s="146"/>
    </row>
    <row r="186" spans="1:20" ht="16.5" customHeight="1" x14ac:dyDescent="0.3">
      <c r="A186" s="211"/>
      <c r="B186" s="68"/>
      <c r="C186" s="40" t="s">
        <v>185</v>
      </c>
      <c r="D186" s="207"/>
      <c r="E186" s="27"/>
      <c r="F186" s="27"/>
      <c r="G186" s="69">
        <v>8.1</v>
      </c>
      <c r="H186" s="69">
        <v>0</v>
      </c>
      <c r="I186" s="69">
        <v>0</v>
      </c>
      <c r="J186" s="69">
        <v>0</v>
      </c>
      <c r="K186" s="69">
        <v>0</v>
      </c>
      <c r="L186" s="69">
        <v>8.1</v>
      </c>
      <c r="M186" s="69">
        <v>0</v>
      </c>
      <c r="N186" s="69">
        <v>0</v>
      </c>
      <c r="O186" s="69">
        <v>0</v>
      </c>
      <c r="P186" s="69">
        <v>0</v>
      </c>
      <c r="Q186" s="69">
        <v>0</v>
      </c>
      <c r="R186" s="97">
        <v>0</v>
      </c>
      <c r="S186" s="69">
        <v>0</v>
      </c>
      <c r="T186" s="277"/>
    </row>
    <row r="187" spans="1:20" ht="28.8" customHeight="1" x14ac:dyDescent="0.3">
      <c r="A187" s="279" t="s">
        <v>252</v>
      </c>
      <c r="B187" s="59"/>
      <c r="C187" s="9" t="s">
        <v>249</v>
      </c>
      <c r="D187" s="272" t="s">
        <v>317</v>
      </c>
      <c r="E187" s="23"/>
      <c r="F187" s="23"/>
      <c r="G187" s="120">
        <f>N187+O187+P187+Q187+R187+S187</f>
        <v>3190.6280000000002</v>
      </c>
      <c r="H187" s="18">
        <v>0</v>
      </c>
      <c r="I187" s="18">
        <v>0</v>
      </c>
      <c r="J187" s="18">
        <v>0</v>
      </c>
      <c r="K187" s="24">
        <v>0</v>
      </c>
      <c r="L187" s="18">
        <v>0</v>
      </c>
      <c r="M187" s="18">
        <v>0</v>
      </c>
      <c r="N187" s="19">
        <v>256</v>
      </c>
      <c r="O187" s="19">
        <v>271.60000000000002</v>
      </c>
      <c r="P187" s="125">
        <v>867.61800000000005</v>
      </c>
      <c r="Q187" s="32">
        <v>885.51</v>
      </c>
      <c r="R187" s="105">
        <v>909.9</v>
      </c>
      <c r="S187" s="130">
        <v>0</v>
      </c>
      <c r="T187" s="273" t="s">
        <v>10</v>
      </c>
    </row>
    <row r="188" spans="1:20" ht="16.5" customHeight="1" x14ac:dyDescent="0.3">
      <c r="A188" s="280"/>
      <c r="B188" s="59"/>
      <c r="C188" s="9" t="s">
        <v>185</v>
      </c>
      <c r="D188" s="137"/>
      <c r="E188" s="23"/>
      <c r="F188" s="23"/>
      <c r="G188" s="120">
        <f>N188+O188+P188+Q188+R188+S188</f>
        <v>3190.6280000000002</v>
      </c>
      <c r="H188" s="18">
        <v>0</v>
      </c>
      <c r="I188" s="18">
        <v>0</v>
      </c>
      <c r="J188" s="18">
        <v>0</v>
      </c>
      <c r="K188" s="24">
        <v>0</v>
      </c>
      <c r="L188" s="18">
        <v>0</v>
      </c>
      <c r="M188" s="14">
        <v>0</v>
      </c>
      <c r="N188" s="19">
        <v>256</v>
      </c>
      <c r="O188" s="18">
        <v>271.60000000000002</v>
      </c>
      <c r="P188" s="125">
        <v>867.61800000000005</v>
      </c>
      <c r="Q188" s="100">
        <v>885.51</v>
      </c>
      <c r="R188" s="105">
        <v>909.9</v>
      </c>
      <c r="S188" s="71">
        <v>0</v>
      </c>
      <c r="T188" s="274"/>
    </row>
    <row r="189" spans="1:20" ht="30" customHeight="1" x14ac:dyDescent="0.3">
      <c r="A189" s="281"/>
      <c r="B189" s="72"/>
      <c r="C189" s="9" t="s">
        <v>12</v>
      </c>
      <c r="D189" s="184"/>
      <c r="E189" s="73"/>
      <c r="F189" s="73"/>
      <c r="G189" s="19"/>
      <c r="H189" s="111"/>
      <c r="I189" s="111"/>
      <c r="J189" s="111"/>
      <c r="K189" s="74"/>
      <c r="L189" s="110"/>
      <c r="M189" s="112"/>
      <c r="N189" s="19"/>
      <c r="O189" s="111"/>
      <c r="P189" s="70"/>
      <c r="Q189" s="111"/>
      <c r="R189" s="105"/>
      <c r="S189" s="71"/>
      <c r="T189" s="274"/>
    </row>
    <row r="190" spans="1:20" ht="54.6" customHeight="1" x14ac:dyDescent="0.3">
      <c r="A190" s="216" t="s">
        <v>253</v>
      </c>
      <c r="B190" s="72"/>
      <c r="C190" s="9" t="s">
        <v>250</v>
      </c>
      <c r="D190" s="272" t="s">
        <v>311</v>
      </c>
      <c r="E190" s="73"/>
      <c r="F190" s="73"/>
      <c r="G190" s="19">
        <f>N190+O190+P190+Q190+S190</f>
        <v>82.4</v>
      </c>
      <c r="H190" s="18">
        <v>0</v>
      </c>
      <c r="I190" s="18">
        <v>0</v>
      </c>
      <c r="J190" s="18">
        <v>0</v>
      </c>
      <c r="K190" s="74">
        <v>0</v>
      </c>
      <c r="L190" s="41">
        <v>0</v>
      </c>
      <c r="M190" s="18">
        <v>0</v>
      </c>
      <c r="N190" s="19">
        <v>40</v>
      </c>
      <c r="O190" s="18">
        <v>42.4</v>
      </c>
      <c r="P190" s="56">
        <v>0</v>
      </c>
      <c r="Q190" s="18">
        <v>0</v>
      </c>
      <c r="R190" s="75">
        <v>0</v>
      </c>
      <c r="S190" s="75">
        <v>0</v>
      </c>
      <c r="T190" s="270"/>
    </row>
    <row r="191" spans="1:20" ht="16.5" customHeight="1" x14ac:dyDescent="0.3">
      <c r="A191" s="211"/>
      <c r="B191" s="72"/>
      <c r="C191" s="9" t="s">
        <v>185</v>
      </c>
      <c r="D191" s="137"/>
      <c r="E191" s="73"/>
      <c r="F191" s="73"/>
      <c r="G191" s="19">
        <f>N191+O191+P191+Q191+S191</f>
        <v>82.4</v>
      </c>
      <c r="H191" s="18">
        <v>0</v>
      </c>
      <c r="I191" s="18">
        <v>0</v>
      </c>
      <c r="J191" s="18">
        <v>0</v>
      </c>
      <c r="K191" s="74">
        <v>0</v>
      </c>
      <c r="L191" s="41">
        <v>0</v>
      </c>
      <c r="M191" s="18">
        <v>0</v>
      </c>
      <c r="N191" s="19">
        <v>40</v>
      </c>
      <c r="O191" s="18">
        <v>42.4</v>
      </c>
      <c r="P191" s="56">
        <v>0</v>
      </c>
      <c r="Q191" s="18">
        <v>0</v>
      </c>
      <c r="R191" s="75">
        <v>0</v>
      </c>
      <c r="S191" s="75">
        <v>0</v>
      </c>
      <c r="T191" s="270"/>
    </row>
    <row r="192" spans="1:20" ht="25.95" customHeight="1" x14ac:dyDescent="0.3">
      <c r="A192" s="212"/>
      <c r="B192" s="59"/>
      <c r="C192" s="9" t="s">
        <v>12</v>
      </c>
      <c r="D192" s="157"/>
      <c r="E192" s="73"/>
      <c r="F192" s="73"/>
      <c r="G192" s="18" t="s">
        <v>251</v>
      </c>
      <c r="H192" s="18">
        <v>0</v>
      </c>
      <c r="I192" s="18">
        <v>0</v>
      </c>
      <c r="J192" s="18">
        <v>0</v>
      </c>
      <c r="K192" s="74">
        <v>0</v>
      </c>
      <c r="L192" s="41">
        <v>0</v>
      </c>
      <c r="M192" s="18">
        <v>0</v>
      </c>
      <c r="N192" s="18" t="s">
        <v>251</v>
      </c>
      <c r="O192" s="106" t="s">
        <v>251</v>
      </c>
      <c r="P192" s="18">
        <v>0</v>
      </c>
      <c r="Q192" s="18">
        <v>0</v>
      </c>
      <c r="R192" s="75">
        <v>0</v>
      </c>
      <c r="S192" s="75">
        <v>0</v>
      </c>
      <c r="T192" s="271"/>
    </row>
    <row r="193" spans="1:21" ht="16.5" customHeight="1" x14ac:dyDescent="0.3">
      <c r="A193" s="198" t="s">
        <v>66</v>
      </c>
      <c r="B193" s="194"/>
      <c r="C193" s="194"/>
      <c r="D193" s="194"/>
      <c r="E193" s="194"/>
      <c r="F193" s="194"/>
      <c r="G193" s="194"/>
      <c r="H193" s="194"/>
      <c r="I193" s="194"/>
      <c r="J193" s="194"/>
      <c r="K193" s="194"/>
      <c r="L193" s="194"/>
      <c r="M193" s="194"/>
      <c r="N193" s="194"/>
      <c r="O193" s="194"/>
      <c r="P193" s="194"/>
      <c r="Q193" s="194"/>
      <c r="R193" s="194"/>
      <c r="S193" s="194"/>
      <c r="T193" s="195"/>
    </row>
    <row r="194" spans="1:21" ht="27" customHeight="1" x14ac:dyDescent="0.3">
      <c r="A194" s="160" t="s">
        <v>44</v>
      </c>
      <c r="B194" s="23"/>
      <c r="C194" s="9" t="s">
        <v>30</v>
      </c>
      <c r="D194" s="145" t="s">
        <v>304</v>
      </c>
      <c r="E194" s="23"/>
      <c r="F194" s="23"/>
      <c r="G194" s="17">
        <f t="shared" ref="G194:G199" si="0">H194+I194+J194+K194+L194+M194+N194+O194+P194+Q194+R194+S194</f>
        <v>12350.647999999999</v>
      </c>
      <c r="H194" s="18">
        <v>1026.4280000000001</v>
      </c>
      <c r="I194" s="18">
        <f>SUM(I196+I198)</f>
        <v>906.15200000000004</v>
      </c>
      <c r="J194" s="18">
        <v>1031.645</v>
      </c>
      <c r="K194" s="18">
        <v>947.36599999999999</v>
      </c>
      <c r="L194" s="18">
        <v>997.46</v>
      </c>
      <c r="M194" s="18">
        <v>993.5</v>
      </c>
      <c r="N194" s="17">
        <v>1191.5060000000001</v>
      </c>
      <c r="O194" s="18">
        <v>1091.491</v>
      </c>
      <c r="P194" s="19">
        <v>1277.3</v>
      </c>
      <c r="Q194" s="18">
        <v>1415.8</v>
      </c>
      <c r="R194" s="19">
        <v>1472</v>
      </c>
      <c r="S194" s="18">
        <v>0</v>
      </c>
      <c r="T194" s="151" t="s">
        <v>239</v>
      </c>
    </row>
    <row r="195" spans="1:21" x14ac:dyDescent="0.3">
      <c r="A195" s="154"/>
      <c r="B195" s="23"/>
      <c r="C195" s="9" t="s">
        <v>185</v>
      </c>
      <c r="D195" s="151"/>
      <c r="E195" s="23"/>
      <c r="F195" s="23"/>
      <c r="G195" s="17">
        <f t="shared" si="0"/>
        <v>12350.647999999999</v>
      </c>
      <c r="H195" s="18">
        <v>1026.4280000000001</v>
      </c>
      <c r="I195" s="18">
        <f>SUM(I197+I199)</f>
        <v>906.15200000000004</v>
      </c>
      <c r="J195" s="18">
        <v>1031.645</v>
      </c>
      <c r="K195" s="18">
        <v>947.36599999999999</v>
      </c>
      <c r="L195" s="18">
        <v>997.46</v>
      </c>
      <c r="M195" s="18">
        <v>993.5</v>
      </c>
      <c r="N195" s="17">
        <v>1191.5060000000001</v>
      </c>
      <c r="O195" s="18">
        <v>1091.491</v>
      </c>
      <c r="P195" s="19">
        <v>1277.3</v>
      </c>
      <c r="Q195" s="18">
        <v>1415.8</v>
      </c>
      <c r="R195" s="19">
        <v>1472</v>
      </c>
      <c r="S195" s="18">
        <v>0</v>
      </c>
      <c r="T195" s="151"/>
    </row>
    <row r="196" spans="1:21" ht="69" customHeight="1" x14ac:dyDescent="0.3">
      <c r="A196" s="160" t="s">
        <v>67</v>
      </c>
      <c r="B196" s="23"/>
      <c r="C196" s="9" t="s">
        <v>31</v>
      </c>
      <c r="D196" s="145" t="s">
        <v>304</v>
      </c>
      <c r="E196" s="23"/>
      <c r="F196" s="23"/>
      <c r="G196" s="93">
        <f t="shared" si="0"/>
        <v>9753.5130000000008</v>
      </c>
      <c r="H196" s="18">
        <v>784.1</v>
      </c>
      <c r="I196" s="18">
        <v>725.78</v>
      </c>
      <c r="J196" s="18">
        <v>835.89300000000003</v>
      </c>
      <c r="K196" s="18">
        <v>739.58</v>
      </c>
      <c r="L196" s="18">
        <v>774.76</v>
      </c>
      <c r="M196" s="18">
        <v>783.2</v>
      </c>
      <c r="N196" s="18">
        <v>967.35</v>
      </c>
      <c r="O196" s="17">
        <v>895.55</v>
      </c>
      <c r="P196" s="19">
        <v>983.3</v>
      </c>
      <c r="Q196" s="19">
        <v>1110</v>
      </c>
      <c r="R196" s="19">
        <v>1154</v>
      </c>
      <c r="S196" s="18">
        <v>0</v>
      </c>
      <c r="T196" s="151"/>
    </row>
    <row r="197" spans="1:21" x14ac:dyDescent="0.3">
      <c r="A197" s="199"/>
      <c r="B197" s="23"/>
      <c r="C197" s="9" t="s">
        <v>185</v>
      </c>
      <c r="D197" s="151"/>
      <c r="E197" s="23"/>
      <c r="F197" s="23"/>
      <c r="G197" s="17">
        <f t="shared" si="0"/>
        <v>9753.5130000000008</v>
      </c>
      <c r="H197" s="18">
        <v>784.1</v>
      </c>
      <c r="I197" s="18">
        <v>725.78</v>
      </c>
      <c r="J197" s="18">
        <v>835.89300000000003</v>
      </c>
      <c r="K197" s="18">
        <v>739.58</v>
      </c>
      <c r="L197" s="18">
        <v>774.76</v>
      </c>
      <c r="M197" s="18">
        <v>783.2</v>
      </c>
      <c r="N197" s="18">
        <v>967.35</v>
      </c>
      <c r="O197" s="17">
        <v>895.55</v>
      </c>
      <c r="P197" s="19">
        <v>983.3</v>
      </c>
      <c r="Q197" s="19">
        <v>1110</v>
      </c>
      <c r="R197" s="19">
        <v>1154</v>
      </c>
      <c r="S197" s="18">
        <v>0</v>
      </c>
      <c r="T197" s="151"/>
    </row>
    <row r="198" spans="1:21" ht="41.4" customHeight="1" x14ac:dyDescent="0.3">
      <c r="A198" s="160" t="s">
        <v>68</v>
      </c>
      <c r="B198" s="23"/>
      <c r="C198" s="22" t="s">
        <v>32</v>
      </c>
      <c r="D198" s="145" t="s">
        <v>306</v>
      </c>
      <c r="E198" s="23"/>
      <c r="F198" s="23"/>
      <c r="G198" s="93">
        <f t="shared" si="0"/>
        <v>2597.1350000000002</v>
      </c>
      <c r="H198" s="18">
        <v>242.328</v>
      </c>
      <c r="I198" s="18">
        <v>180.37200000000001</v>
      </c>
      <c r="J198" s="18">
        <v>195.75200000000001</v>
      </c>
      <c r="K198" s="18">
        <v>207.786</v>
      </c>
      <c r="L198" s="18">
        <v>222.7</v>
      </c>
      <c r="M198" s="18">
        <v>210.3</v>
      </c>
      <c r="N198" s="18">
        <v>224.15600000000001</v>
      </c>
      <c r="O198" s="18">
        <v>195.941</v>
      </c>
      <c r="P198" s="19">
        <v>294</v>
      </c>
      <c r="Q198" s="18">
        <v>305.8</v>
      </c>
      <c r="R198" s="19">
        <v>318</v>
      </c>
      <c r="S198" s="18">
        <v>0</v>
      </c>
      <c r="T198" s="151"/>
    </row>
    <row r="199" spans="1:21" x14ac:dyDescent="0.3">
      <c r="A199" s="199"/>
      <c r="B199" s="23"/>
      <c r="C199" s="9" t="s">
        <v>185</v>
      </c>
      <c r="D199" s="145"/>
      <c r="E199" s="23"/>
      <c r="F199" s="23"/>
      <c r="G199" s="93">
        <f t="shared" si="0"/>
        <v>2597.1350000000002</v>
      </c>
      <c r="H199" s="18">
        <v>242.328</v>
      </c>
      <c r="I199" s="18">
        <v>180.37200000000001</v>
      </c>
      <c r="J199" s="18">
        <v>195.75200000000001</v>
      </c>
      <c r="K199" s="18">
        <v>207.786</v>
      </c>
      <c r="L199" s="18">
        <v>222.7</v>
      </c>
      <c r="M199" s="18">
        <v>210.3</v>
      </c>
      <c r="N199" s="18">
        <v>224.15600000000001</v>
      </c>
      <c r="O199" s="18">
        <v>195.941</v>
      </c>
      <c r="P199" s="19">
        <v>294</v>
      </c>
      <c r="Q199" s="18">
        <v>305.8</v>
      </c>
      <c r="R199" s="19">
        <v>318</v>
      </c>
      <c r="S199" s="18">
        <v>0</v>
      </c>
      <c r="T199" s="151"/>
    </row>
    <row r="200" spans="1:21" ht="54.6" customHeight="1" x14ac:dyDescent="0.3">
      <c r="A200" s="160" t="s">
        <v>74</v>
      </c>
      <c r="B200" s="23"/>
      <c r="C200" s="9" t="s">
        <v>75</v>
      </c>
      <c r="D200" s="145" t="s">
        <v>263</v>
      </c>
      <c r="E200" s="23"/>
      <c r="F200" s="23"/>
      <c r="G200" s="17">
        <f>H200+I200+J200+K200+L200+M200+N200+O200+P200</f>
        <v>329.80500000000001</v>
      </c>
      <c r="H200" s="18">
        <v>68.900000000000006</v>
      </c>
      <c r="I200" s="18">
        <v>84.334999999999994</v>
      </c>
      <c r="J200" s="18">
        <v>91.57</v>
      </c>
      <c r="K200" s="18">
        <v>0</v>
      </c>
      <c r="L200" s="19">
        <v>85</v>
      </c>
      <c r="M200" s="18">
        <v>0</v>
      </c>
      <c r="N200" s="18">
        <v>0</v>
      </c>
      <c r="O200" s="18">
        <v>0</v>
      </c>
      <c r="P200" s="18">
        <v>0</v>
      </c>
      <c r="Q200" s="18">
        <v>0</v>
      </c>
      <c r="R200" s="18">
        <v>0</v>
      </c>
      <c r="S200" s="18">
        <v>0</v>
      </c>
      <c r="T200" s="151"/>
    </row>
    <row r="201" spans="1:21" x14ac:dyDescent="0.3">
      <c r="A201" s="199"/>
      <c r="B201" s="23"/>
      <c r="C201" s="9" t="s">
        <v>185</v>
      </c>
      <c r="D201" s="151"/>
      <c r="E201" s="23"/>
      <c r="F201" s="23"/>
      <c r="G201" s="17">
        <f>H201+I201+J201+K201+L201+M201+N201+O201+P201</f>
        <v>329.80500000000001</v>
      </c>
      <c r="H201" s="18">
        <v>68.900000000000006</v>
      </c>
      <c r="I201" s="18">
        <v>84.334999999999994</v>
      </c>
      <c r="J201" s="18">
        <v>91.57</v>
      </c>
      <c r="K201" s="18">
        <v>0</v>
      </c>
      <c r="L201" s="19">
        <v>85</v>
      </c>
      <c r="M201" s="18">
        <v>0</v>
      </c>
      <c r="N201" s="18">
        <v>0</v>
      </c>
      <c r="O201" s="18">
        <v>0</v>
      </c>
      <c r="P201" s="18">
        <v>0</v>
      </c>
      <c r="Q201" s="18">
        <v>0</v>
      </c>
      <c r="R201" s="18">
        <v>0</v>
      </c>
      <c r="S201" s="18">
        <v>0</v>
      </c>
      <c r="T201" s="151"/>
    </row>
    <row r="202" spans="1:21" ht="15.75" customHeight="1" x14ac:dyDescent="0.3">
      <c r="A202" s="199" t="s">
        <v>136</v>
      </c>
      <c r="B202" s="23"/>
      <c r="C202" s="9" t="s">
        <v>137</v>
      </c>
      <c r="D202" s="151">
        <v>2018</v>
      </c>
      <c r="E202" s="23"/>
      <c r="F202" s="23"/>
      <c r="G202" s="18">
        <v>40.200000000000003</v>
      </c>
      <c r="H202" s="18">
        <v>0</v>
      </c>
      <c r="I202" s="18">
        <v>0</v>
      </c>
      <c r="J202" s="18">
        <v>40.200000000000003</v>
      </c>
      <c r="K202" s="18">
        <v>0</v>
      </c>
      <c r="L202" s="18">
        <v>0</v>
      </c>
      <c r="M202" s="18">
        <v>0</v>
      </c>
      <c r="N202" s="18">
        <v>0</v>
      </c>
      <c r="O202" s="18">
        <v>0</v>
      </c>
      <c r="P202" s="18">
        <v>0</v>
      </c>
      <c r="Q202" s="18">
        <v>0</v>
      </c>
      <c r="R202" s="18">
        <v>0</v>
      </c>
      <c r="S202" s="18">
        <v>0</v>
      </c>
      <c r="T202" s="151"/>
    </row>
    <row r="203" spans="1:21" x14ac:dyDescent="0.3">
      <c r="A203" s="179"/>
      <c r="B203" s="23"/>
      <c r="C203" s="9" t="s">
        <v>185</v>
      </c>
      <c r="D203" s="151"/>
      <c r="E203" s="23"/>
      <c r="F203" s="23"/>
      <c r="G203" s="18">
        <v>40.200000000000003</v>
      </c>
      <c r="H203" s="18">
        <v>0</v>
      </c>
      <c r="I203" s="18">
        <v>0</v>
      </c>
      <c r="J203" s="18">
        <v>40.200000000000003</v>
      </c>
      <c r="K203" s="18">
        <v>0</v>
      </c>
      <c r="L203" s="18">
        <v>0</v>
      </c>
      <c r="M203" s="18">
        <v>0</v>
      </c>
      <c r="N203" s="18">
        <v>0</v>
      </c>
      <c r="O203" s="18">
        <v>0</v>
      </c>
      <c r="P203" s="18">
        <v>0</v>
      </c>
      <c r="Q203" s="18">
        <v>0</v>
      </c>
      <c r="R203" s="18">
        <v>0</v>
      </c>
      <c r="S203" s="18">
        <v>0</v>
      </c>
      <c r="T203" s="151"/>
    </row>
    <row r="204" spans="1:21" x14ac:dyDescent="0.3">
      <c r="A204" s="200" t="s">
        <v>83</v>
      </c>
      <c r="B204" s="201"/>
      <c r="C204" s="201"/>
      <c r="D204" s="201"/>
      <c r="E204" s="201"/>
      <c r="F204" s="201"/>
      <c r="G204" s="201"/>
      <c r="H204" s="201"/>
      <c r="I204" s="201"/>
      <c r="J204" s="201"/>
      <c r="K204" s="201"/>
      <c r="L204" s="201"/>
      <c r="M204" s="201"/>
      <c r="N204" s="201"/>
      <c r="O204" s="201"/>
      <c r="P204" s="201"/>
      <c r="Q204" s="201"/>
      <c r="R204" s="201"/>
      <c r="S204" s="201"/>
      <c r="T204" s="202"/>
    </row>
    <row r="205" spans="1:21" ht="67.8" customHeight="1" x14ac:dyDescent="0.3">
      <c r="A205" s="203" t="s">
        <v>84</v>
      </c>
      <c r="B205" s="76"/>
      <c r="C205" s="22" t="s">
        <v>87</v>
      </c>
      <c r="D205" s="206">
        <v>2016</v>
      </c>
      <c r="E205" s="77"/>
      <c r="F205" s="77"/>
      <c r="G205" s="18">
        <v>1473.3910000000001</v>
      </c>
      <c r="H205" s="18">
        <v>1473.3910000000001</v>
      </c>
      <c r="I205" s="31">
        <v>0</v>
      </c>
      <c r="J205" s="31">
        <v>0</v>
      </c>
      <c r="K205" s="31">
        <v>0</v>
      </c>
      <c r="L205" s="31">
        <v>0</v>
      </c>
      <c r="M205" s="31">
        <v>0</v>
      </c>
      <c r="N205" s="78">
        <v>0</v>
      </c>
      <c r="O205" s="78">
        <v>0</v>
      </c>
      <c r="P205" s="78">
        <v>0</v>
      </c>
      <c r="Q205" s="78">
        <v>0</v>
      </c>
      <c r="R205" s="78">
        <v>0</v>
      </c>
      <c r="S205" s="78">
        <v>0</v>
      </c>
      <c r="T205" s="132" t="s">
        <v>192</v>
      </c>
    </row>
    <row r="206" spans="1:21" x14ac:dyDescent="0.3">
      <c r="A206" s="204"/>
      <c r="B206" s="76"/>
      <c r="C206" s="9" t="s">
        <v>185</v>
      </c>
      <c r="D206" s="207"/>
      <c r="E206" s="77"/>
      <c r="F206" s="77"/>
      <c r="G206" s="18">
        <v>1473.3910000000001</v>
      </c>
      <c r="H206" s="18">
        <v>1473.3910000000001</v>
      </c>
      <c r="I206" s="31">
        <v>0</v>
      </c>
      <c r="J206" s="31">
        <v>0</v>
      </c>
      <c r="K206" s="31">
        <v>0</v>
      </c>
      <c r="L206" s="31">
        <v>0</v>
      </c>
      <c r="M206" s="31">
        <v>0</v>
      </c>
      <c r="N206" s="31">
        <v>0</v>
      </c>
      <c r="O206" s="31">
        <v>0</v>
      </c>
      <c r="P206" s="31">
        <v>0</v>
      </c>
      <c r="Q206" s="31">
        <v>0</v>
      </c>
      <c r="R206" s="31">
        <v>0</v>
      </c>
      <c r="S206" s="31">
        <v>0</v>
      </c>
      <c r="T206" s="137"/>
    </row>
    <row r="207" spans="1:21" ht="27.6" customHeight="1" x14ac:dyDescent="0.3">
      <c r="A207" s="205"/>
      <c r="B207" s="76"/>
      <c r="C207" s="22" t="s">
        <v>12</v>
      </c>
      <c r="D207" s="208"/>
      <c r="E207" s="79"/>
      <c r="F207" s="79"/>
      <c r="G207" s="18" t="s">
        <v>93</v>
      </c>
      <c r="H207" s="18" t="s">
        <v>93</v>
      </c>
      <c r="I207" s="31">
        <v>0</v>
      </c>
      <c r="J207" s="31">
        <v>0</v>
      </c>
      <c r="K207" s="31">
        <v>0</v>
      </c>
      <c r="L207" s="31">
        <v>0</v>
      </c>
      <c r="M207" s="31">
        <v>0</v>
      </c>
      <c r="N207" s="80">
        <v>0</v>
      </c>
      <c r="O207" s="80">
        <v>0</v>
      </c>
      <c r="P207" s="80">
        <v>0</v>
      </c>
      <c r="Q207" s="80">
        <v>0</v>
      </c>
      <c r="R207" s="80">
        <v>0</v>
      </c>
      <c r="S207" s="80">
        <v>0</v>
      </c>
      <c r="T207" s="157"/>
    </row>
    <row r="208" spans="1:21" ht="38.4" customHeight="1" x14ac:dyDescent="0.3">
      <c r="A208" s="203" t="s">
        <v>217</v>
      </c>
      <c r="B208" s="76"/>
      <c r="C208" s="81" t="s">
        <v>219</v>
      </c>
      <c r="D208" s="132" t="s">
        <v>264</v>
      </c>
      <c r="E208" s="77"/>
      <c r="F208" s="77"/>
      <c r="G208" s="18">
        <f>H208+I208+J208+K208+L208+M208+N208+O208+P208</f>
        <v>1642.556</v>
      </c>
      <c r="H208" s="18">
        <v>0</v>
      </c>
      <c r="I208" s="31">
        <v>0</v>
      </c>
      <c r="J208" s="31">
        <v>0</v>
      </c>
      <c r="K208" s="31">
        <v>0</v>
      </c>
      <c r="L208" s="31">
        <v>242.267</v>
      </c>
      <c r="M208" s="31">
        <v>1148.2860000000001</v>
      </c>
      <c r="N208" s="31">
        <v>252.00299999999999</v>
      </c>
      <c r="O208" s="31">
        <v>0</v>
      </c>
      <c r="P208" s="78">
        <v>0</v>
      </c>
      <c r="Q208" s="78">
        <v>0</v>
      </c>
      <c r="R208" s="78">
        <v>0</v>
      </c>
      <c r="S208" s="78">
        <v>0</v>
      </c>
      <c r="T208" s="132" t="s">
        <v>234</v>
      </c>
      <c r="U208" s="3"/>
    </row>
    <row r="209" spans="1:21" ht="16.2" customHeight="1" x14ac:dyDescent="0.3">
      <c r="A209" s="275"/>
      <c r="B209" s="76"/>
      <c r="C209" s="81" t="s">
        <v>185</v>
      </c>
      <c r="D209" s="138"/>
      <c r="E209" s="77"/>
      <c r="F209" s="77"/>
      <c r="G209" s="18">
        <f>H209+I209+J209+K209+L209+M209+N209+O209+P209</f>
        <v>1642.556</v>
      </c>
      <c r="H209" s="18">
        <v>0</v>
      </c>
      <c r="I209" s="31">
        <v>0</v>
      </c>
      <c r="J209" s="31">
        <v>0</v>
      </c>
      <c r="K209" s="31">
        <v>0</v>
      </c>
      <c r="L209" s="31">
        <v>242.267</v>
      </c>
      <c r="M209" s="31">
        <v>1148.2860000000001</v>
      </c>
      <c r="N209" s="31">
        <v>252.00299999999999</v>
      </c>
      <c r="O209" s="31">
        <v>0</v>
      </c>
      <c r="P209" s="31">
        <v>0</v>
      </c>
      <c r="Q209" s="31">
        <v>0</v>
      </c>
      <c r="R209" s="31">
        <v>0</v>
      </c>
      <c r="S209" s="31">
        <v>0</v>
      </c>
      <c r="T209" s="157"/>
      <c r="U209" s="3"/>
    </row>
    <row r="210" spans="1:21" ht="18" customHeight="1" x14ac:dyDescent="0.3">
      <c r="A210" s="203" t="s">
        <v>218</v>
      </c>
      <c r="B210" s="76"/>
      <c r="C210" s="81" t="s">
        <v>220</v>
      </c>
      <c r="D210" s="132">
        <v>2020</v>
      </c>
      <c r="E210" s="77"/>
      <c r="F210" s="77"/>
      <c r="G210" s="18">
        <v>52.4</v>
      </c>
      <c r="H210" s="18">
        <v>0</v>
      </c>
      <c r="I210" s="31">
        <v>0</v>
      </c>
      <c r="J210" s="31">
        <v>0</v>
      </c>
      <c r="K210" s="31">
        <v>0</v>
      </c>
      <c r="L210" s="31">
        <v>52.4</v>
      </c>
      <c r="M210" s="18">
        <v>0</v>
      </c>
      <c r="N210" s="18">
        <v>0</v>
      </c>
      <c r="O210" s="18">
        <v>0</v>
      </c>
      <c r="P210" s="41">
        <v>0</v>
      </c>
      <c r="Q210" s="41">
        <v>0</v>
      </c>
      <c r="R210" s="41">
        <v>0</v>
      </c>
      <c r="S210" s="41">
        <v>0</v>
      </c>
      <c r="T210" s="132" t="s">
        <v>192</v>
      </c>
      <c r="U210" s="3"/>
    </row>
    <row r="211" spans="1:21" ht="13.2" customHeight="1" x14ac:dyDescent="0.3">
      <c r="A211" s="276"/>
      <c r="B211" s="76"/>
      <c r="C211" s="81" t="s">
        <v>185</v>
      </c>
      <c r="D211" s="157"/>
      <c r="E211" s="77"/>
      <c r="F211" s="77"/>
      <c r="G211" s="18">
        <v>52.4</v>
      </c>
      <c r="H211" s="18">
        <v>0</v>
      </c>
      <c r="I211" s="31">
        <v>0</v>
      </c>
      <c r="J211" s="31">
        <v>0</v>
      </c>
      <c r="K211" s="31">
        <v>0</v>
      </c>
      <c r="L211" s="31">
        <v>52.4</v>
      </c>
      <c r="M211" s="18">
        <v>0</v>
      </c>
      <c r="N211" s="18">
        <v>0</v>
      </c>
      <c r="O211" s="18">
        <v>0</v>
      </c>
      <c r="P211" s="18">
        <v>0</v>
      </c>
      <c r="Q211" s="18">
        <v>0</v>
      </c>
      <c r="R211" s="18">
        <v>0</v>
      </c>
      <c r="S211" s="18">
        <v>0</v>
      </c>
      <c r="T211" s="157"/>
      <c r="U211" s="3"/>
    </row>
    <row r="212" spans="1:21" ht="64.8" customHeight="1" x14ac:dyDescent="0.3">
      <c r="A212" s="134" t="s">
        <v>261</v>
      </c>
      <c r="B212" s="76"/>
      <c r="C212" s="81" t="s">
        <v>262</v>
      </c>
      <c r="D212" s="132">
        <v>2022</v>
      </c>
      <c r="E212" s="77"/>
      <c r="F212" s="77"/>
      <c r="G212" s="18">
        <v>121.658</v>
      </c>
      <c r="H212" s="18">
        <v>0</v>
      </c>
      <c r="I212" s="31">
        <v>0</v>
      </c>
      <c r="J212" s="31">
        <v>0</v>
      </c>
      <c r="K212" s="31">
        <v>0</v>
      </c>
      <c r="L212" s="31">
        <v>0</v>
      </c>
      <c r="M212" s="18">
        <v>0</v>
      </c>
      <c r="N212" s="18">
        <v>121.658</v>
      </c>
      <c r="O212" s="18">
        <v>0</v>
      </c>
      <c r="P212" s="18">
        <v>0</v>
      </c>
      <c r="Q212" s="18">
        <v>0</v>
      </c>
      <c r="R212" s="18">
        <v>0</v>
      </c>
      <c r="S212" s="18">
        <v>0</v>
      </c>
      <c r="T212" s="269" t="s">
        <v>234</v>
      </c>
      <c r="U212" s="3"/>
    </row>
    <row r="213" spans="1:21" ht="13.2" customHeight="1" x14ac:dyDescent="0.3">
      <c r="A213" s="212"/>
      <c r="B213" s="76"/>
      <c r="C213" s="81" t="s">
        <v>185</v>
      </c>
      <c r="D213" s="157"/>
      <c r="E213" s="77"/>
      <c r="F213" s="77"/>
      <c r="G213" s="18">
        <v>121.658</v>
      </c>
      <c r="H213" s="18">
        <v>0</v>
      </c>
      <c r="I213" s="31">
        <v>0</v>
      </c>
      <c r="J213" s="31">
        <v>0</v>
      </c>
      <c r="K213" s="31">
        <v>0</v>
      </c>
      <c r="L213" s="31">
        <v>0</v>
      </c>
      <c r="M213" s="18">
        <v>0</v>
      </c>
      <c r="N213" s="18">
        <v>121.658</v>
      </c>
      <c r="O213" s="18">
        <v>0</v>
      </c>
      <c r="P213" s="18">
        <v>0</v>
      </c>
      <c r="Q213" s="18">
        <v>0</v>
      </c>
      <c r="R213" s="18">
        <v>0</v>
      </c>
      <c r="S213" s="18">
        <v>0</v>
      </c>
      <c r="T213" s="271"/>
      <c r="U213" s="3"/>
    </row>
    <row r="214" spans="1:21" ht="64.8" customHeight="1" x14ac:dyDescent="0.3">
      <c r="A214" s="134" t="s">
        <v>268</v>
      </c>
      <c r="B214" s="76"/>
      <c r="C214" s="81" t="s">
        <v>267</v>
      </c>
      <c r="D214" s="132">
        <v>2022</v>
      </c>
      <c r="E214" s="77"/>
      <c r="F214" s="77"/>
      <c r="G214" s="32">
        <v>129</v>
      </c>
      <c r="H214" s="18">
        <v>0</v>
      </c>
      <c r="I214" s="31">
        <v>0</v>
      </c>
      <c r="J214" s="31">
        <v>0</v>
      </c>
      <c r="K214" s="31">
        <v>0</v>
      </c>
      <c r="L214" s="31">
        <v>0</v>
      </c>
      <c r="M214" s="18">
        <v>0</v>
      </c>
      <c r="N214" s="32">
        <v>129</v>
      </c>
      <c r="O214" s="18">
        <v>0</v>
      </c>
      <c r="P214" s="31">
        <v>0</v>
      </c>
      <c r="Q214" s="31">
        <v>0</v>
      </c>
      <c r="R214" s="31">
        <v>0</v>
      </c>
      <c r="S214" s="31">
        <v>0</v>
      </c>
      <c r="T214" s="269" t="s">
        <v>234</v>
      </c>
      <c r="U214" s="3"/>
    </row>
    <row r="215" spans="1:21" ht="13.2" customHeight="1" x14ac:dyDescent="0.3">
      <c r="A215" s="211"/>
      <c r="B215" s="76"/>
      <c r="C215" s="82" t="s">
        <v>185</v>
      </c>
      <c r="D215" s="137"/>
      <c r="E215" s="83"/>
      <c r="F215" s="83"/>
      <c r="G215" s="84">
        <v>129</v>
      </c>
      <c r="H215" s="41">
        <v>0</v>
      </c>
      <c r="I215" s="78">
        <v>0</v>
      </c>
      <c r="J215" s="78">
        <v>0</v>
      </c>
      <c r="K215" s="78">
        <v>0</v>
      </c>
      <c r="L215" s="78">
        <v>0</v>
      </c>
      <c r="M215" s="41">
        <v>0</v>
      </c>
      <c r="N215" s="84">
        <v>129</v>
      </c>
      <c r="O215" s="41">
        <v>0</v>
      </c>
      <c r="P215" s="78">
        <v>0</v>
      </c>
      <c r="Q215" s="78">
        <v>0</v>
      </c>
      <c r="R215" s="78">
        <v>0</v>
      </c>
      <c r="S215" s="78">
        <v>0</v>
      </c>
      <c r="T215" s="270"/>
      <c r="U215" s="3"/>
    </row>
    <row r="216" spans="1:21" x14ac:dyDescent="0.3">
      <c r="A216" s="192" t="s">
        <v>85</v>
      </c>
      <c r="B216" s="193"/>
      <c r="C216" s="193"/>
      <c r="D216" s="193"/>
      <c r="E216" s="193"/>
      <c r="F216" s="193"/>
      <c r="G216" s="193"/>
      <c r="H216" s="193"/>
      <c r="I216" s="193"/>
      <c r="J216" s="194"/>
      <c r="K216" s="194"/>
      <c r="L216" s="194"/>
      <c r="M216" s="194"/>
      <c r="N216" s="194"/>
      <c r="O216" s="194"/>
      <c r="P216" s="194"/>
      <c r="Q216" s="194"/>
      <c r="R216" s="194"/>
      <c r="S216" s="194"/>
      <c r="T216" s="195"/>
    </row>
    <row r="217" spans="1:21" ht="90.6" customHeight="1" x14ac:dyDescent="0.3">
      <c r="A217" s="160" t="s">
        <v>45</v>
      </c>
      <c r="B217" s="23"/>
      <c r="C217" s="9" t="s">
        <v>197</v>
      </c>
      <c r="D217" s="145" t="s">
        <v>240</v>
      </c>
      <c r="E217" s="23"/>
      <c r="F217" s="23"/>
      <c r="G217" s="18">
        <f>H217+I217+J217+K217+L217+M217+N217+O217+P217</f>
        <v>4123.5389999999998</v>
      </c>
      <c r="H217" s="18">
        <v>200</v>
      </c>
      <c r="I217" s="18">
        <v>200</v>
      </c>
      <c r="J217" s="18">
        <v>250</v>
      </c>
      <c r="K217" s="18">
        <v>354.16899999999998</v>
      </c>
      <c r="L217" s="18">
        <v>339.83800000000002</v>
      </c>
      <c r="M217" s="18">
        <f>M218+M219+M220</f>
        <v>498.529</v>
      </c>
      <c r="N217" s="18">
        <v>629.28300000000002</v>
      </c>
      <c r="O217" s="18">
        <v>747.779</v>
      </c>
      <c r="P217" s="18">
        <v>903.94100000000003</v>
      </c>
      <c r="Q217" s="18">
        <v>0</v>
      </c>
      <c r="R217" s="18">
        <v>0</v>
      </c>
      <c r="S217" s="18">
        <v>0</v>
      </c>
      <c r="T217" s="86"/>
    </row>
    <row r="218" spans="1:21" ht="26.4" customHeight="1" x14ac:dyDescent="0.3">
      <c r="A218" s="160"/>
      <c r="B218" s="23"/>
      <c r="C218" s="9" t="s">
        <v>154</v>
      </c>
      <c r="D218" s="145"/>
      <c r="E218" s="23"/>
      <c r="F218" s="23"/>
      <c r="G218" s="18">
        <f>H218+I218+J218+K218+L218+M218+N218+O218+P218</f>
        <v>2672.3450000000003</v>
      </c>
      <c r="H218" s="18">
        <v>0</v>
      </c>
      <c r="I218" s="18">
        <v>0</v>
      </c>
      <c r="J218" s="18">
        <v>0</v>
      </c>
      <c r="K218" s="18">
        <v>104.169</v>
      </c>
      <c r="L218" s="18">
        <v>79.837999999999994</v>
      </c>
      <c r="M218" s="18">
        <v>207.33500000000001</v>
      </c>
      <c r="N218" s="18">
        <v>629.28300000000002</v>
      </c>
      <c r="O218" s="18">
        <v>747.779</v>
      </c>
      <c r="P218" s="18">
        <v>903.94100000000003</v>
      </c>
      <c r="Q218" s="18">
        <v>0</v>
      </c>
      <c r="R218" s="18">
        <v>0</v>
      </c>
      <c r="S218" s="18">
        <v>0</v>
      </c>
      <c r="T218" s="151" t="s">
        <v>234</v>
      </c>
    </row>
    <row r="219" spans="1:21" ht="24.6" customHeight="1" x14ac:dyDescent="0.3">
      <c r="A219" s="160"/>
      <c r="B219" s="23"/>
      <c r="C219" s="209" t="s">
        <v>185</v>
      </c>
      <c r="D219" s="145"/>
      <c r="E219" s="23"/>
      <c r="F219" s="23"/>
      <c r="G219" s="18">
        <f>H219+I219+J219+K219+L219+M219+N219+O219+P219</f>
        <v>70.489999999999995</v>
      </c>
      <c r="H219" s="18">
        <v>0</v>
      </c>
      <c r="I219" s="18">
        <v>0</v>
      </c>
      <c r="J219" s="18">
        <v>0</v>
      </c>
      <c r="K219" s="18">
        <v>0</v>
      </c>
      <c r="L219" s="18">
        <v>0</v>
      </c>
      <c r="M219" s="18">
        <v>70.489999999999995</v>
      </c>
      <c r="N219" s="18">
        <v>0</v>
      </c>
      <c r="O219" s="18">
        <v>0</v>
      </c>
      <c r="P219" s="18">
        <v>0</v>
      </c>
      <c r="Q219" s="18">
        <v>0</v>
      </c>
      <c r="R219" s="18">
        <v>0</v>
      </c>
      <c r="S219" s="18">
        <v>0</v>
      </c>
      <c r="T219" s="151"/>
    </row>
    <row r="220" spans="1:21" ht="26.4" customHeight="1" x14ac:dyDescent="0.3">
      <c r="A220" s="196"/>
      <c r="B220" s="23"/>
      <c r="C220" s="209"/>
      <c r="D220" s="145"/>
      <c r="E220" s="23"/>
      <c r="F220" s="23"/>
      <c r="G220" s="18">
        <f>H220+I220+J220+K220+L220+N220+M220+O220+P220</f>
        <v>1380.704</v>
      </c>
      <c r="H220" s="18">
        <v>200</v>
      </c>
      <c r="I220" s="18">
        <v>200</v>
      </c>
      <c r="J220" s="18">
        <v>250</v>
      </c>
      <c r="K220" s="18">
        <v>250</v>
      </c>
      <c r="L220" s="18">
        <v>260</v>
      </c>
      <c r="M220" s="18">
        <v>220.70400000000001</v>
      </c>
      <c r="N220" s="18">
        <v>0</v>
      </c>
      <c r="O220" s="18">
        <v>0</v>
      </c>
      <c r="P220" s="18">
        <v>0</v>
      </c>
      <c r="Q220" s="18">
        <v>0</v>
      </c>
      <c r="R220" s="18">
        <v>0</v>
      </c>
      <c r="S220" s="18">
        <v>0</v>
      </c>
      <c r="T220" s="87" t="s">
        <v>198</v>
      </c>
    </row>
    <row r="221" spans="1:21" ht="30" customHeight="1" x14ac:dyDescent="0.3">
      <c r="A221" s="196"/>
      <c r="B221" s="23"/>
      <c r="C221" s="9" t="s">
        <v>12</v>
      </c>
      <c r="D221" s="197"/>
      <c r="E221" s="23"/>
      <c r="F221" s="23"/>
      <c r="G221" s="18" t="s">
        <v>331</v>
      </c>
      <c r="H221" s="18" t="s">
        <v>69</v>
      </c>
      <c r="I221" s="18" t="s">
        <v>69</v>
      </c>
      <c r="J221" s="18" t="s">
        <v>69</v>
      </c>
      <c r="K221" s="18" t="s">
        <v>69</v>
      </c>
      <c r="L221" s="18" t="s">
        <v>69</v>
      </c>
      <c r="M221" s="18" t="s">
        <v>69</v>
      </c>
      <c r="N221" s="18" t="s">
        <v>273</v>
      </c>
      <c r="O221" s="18" t="s">
        <v>282</v>
      </c>
      <c r="P221" s="18" t="s">
        <v>330</v>
      </c>
      <c r="Q221" s="18">
        <v>0</v>
      </c>
      <c r="R221" s="18">
        <v>0</v>
      </c>
      <c r="S221" s="18">
        <v>0</v>
      </c>
      <c r="T221" s="88"/>
    </row>
    <row r="222" spans="1:21" ht="13.2" customHeight="1" x14ac:dyDescent="0.3">
      <c r="A222" s="196" t="s">
        <v>212</v>
      </c>
      <c r="B222" s="154"/>
      <c r="C222" s="154"/>
      <c r="D222" s="154"/>
      <c r="E222" s="154"/>
      <c r="F222" s="154"/>
      <c r="G222" s="154"/>
      <c r="H222" s="154"/>
      <c r="I222" s="154"/>
      <c r="J222" s="154"/>
      <c r="K222" s="154"/>
      <c r="L222" s="154"/>
      <c r="M222" s="154"/>
      <c r="N222" s="154"/>
      <c r="O222" s="154"/>
      <c r="P222" s="154"/>
      <c r="Q222" s="154"/>
      <c r="R222" s="154"/>
      <c r="S222" s="154"/>
      <c r="T222" s="154"/>
    </row>
    <row r="223" spans="1:21" ht="67.2" customHeight="1" x14ac:dyDescent="0.3">
      <c r="A223" s="160" t="s">
        <v>211</v>
      </c>
      <c r="B223" s="23"/>
      <c r="C223" s="9" t="s">
        <v>213</v>
      </c>
      <c r="D223" s="151" t="s">
        <v>302</v>
      </c>
      <c r="E223" s="23"/>
      <c r="F223" s="23"/>
      <c r="G223" s="17">
        <f>H223+I223+J223+K223+L223+M223+N223+O223+P223+Q223+R223+S223</f>
        <v>102311.90999999999</v>
      </c>
      <c r="H223" s="18">
        <v>0</v>
      </c>
      <c r="I223" s="18">
        <v>0</v>
      </c>
      <c r="J223" s="18">
        <v>0</v>
      </c>
      <c r="K223" s="18">
        <v>0</v>
      </c>
      <c r="L223" s="17">
        <v>10867.215</v>
      </c>
      <c r="M223" s="17">
        <v>14093.608</v>
      </c>
      <c r="N223" s="17">
        <v>14333.739</v>
      </c>
      <c r="O223" s="17">
        <v>16738.725999999999</v>
      </c>
      <c r="P223" s="90">
        <v>15328.681</v>
      </c>
      <c r="Q223" s="84">
        <v>15399.98</v>
      </c>
      <c r="R223" s="85">
        <v>15549.960999999999</v>
      </c>
      <c r="S223" s="89">
        <v>0</v>
      </c>
      <c r="T223" s="132" t="s">
        <v>234</v>
      </c>
    </row>
    <row r="224" spans="1:21" ht="16.2" customHeight="1" x14ac:dyDescent="0.3">
      <c r="A224" s="179"/>
      <c r="B224" s="23"/>
      <c r="C224" s="9" t="s">
        <v>185</v>
      </c>
      <c r="D224" s="169"/>
      <c r="E224" s="23"/>
      <c r="F224" s="23"/>
      <c r="G224" s="17">
        <f>H224+I224+J224+K224+L224+M224+N224+O224+P224+Q224+R224+S224</f>
        <v>102311.90999999999</v>
      </c>
      <c r="H224" s="18">
        <v>0</v>
      </c>
      <c r="I224" s="18">
        <v>0</v>
      </c>
      <c r="J224" s="18">
        <v>0</v>
      </c>
      <c r="K224" s="18">
        <v>0</v>
      </c>
      <c r="L224" s="17">
        <v>10867.215</v>
      </c>
      <c r="M224" s="17">
        <v>14093.608</v>
      </c>
      <c r="N224" s="17">
        <v>14333.739</v>
      </c>
      <c r="O224" s="17">
        <v>16738.725999999999</v>
      </c>
      <c r="P224" s="90">
        <v>15328.681</v>
      </c>
      <c r="Q224" s="84">
        <v>15399.98</v>
      </c>
      <c r="R224" s="85">
        <v>15549.960999999999</v>
      </c>
      <c r="S224" s="89">
        <v>0</v>
      </c>
      <c r="T224" s="133"/>
    </row>
    <row r="225" spans="1:20" ht="42" customHeight="1" x14ac:dyDescent="0.3">
      <c r="A225" s="154"/>
      <c r="B225" s="23"/>
      <c r="C225" s="9" t="s">
        <v>155</v>
      </c>
      <c r="D225" s="145" t="s">
        <v>283</v>
      </c>
      <c r="E225" s="23"/>
      <c r="F225" s="23"/>
      <c r="G225" s="17">
        <f>H225+I225+J225+K225+L225+M225+N225+O225+P225+Q225+R225+S225</f>
        <v>897410.47400000005</v>
      </c>
      <c r="H225" s="17">
        <v>54355.326999999997</v>
      </c>
      <c r="I225" s="17">
        <v>51120.887000000002</v>
      </c>
      <c r="J225" s="50">
        <v>56584.14</v>
      </c>
      <c r="K225" s="50">
        <v>59381.851999999999</v>
      </c>
      <c r="L225" s="50">
        <f>L9+L14+L21+L46+L54+L113+L117+L119+L123+L125+L126+L140+L143+L150+L164+L168+L180+L183+L196+L198+L201+L208+L210+L217+L223</f>
        <v>73273.975000000006</v>
      </c>
      <c r="M225" s="50">
        <f>M8+M14+M46+M54+M71+M87+M89+M91+M93+M113+M116+M119+M131+M140+M143+M160+M164+M168+M180+M194+M208+M217+M223</f>
        <v>81956.351999999984</v>
      </c>
      <c r="N225" s="50">
        <v>89259.066000000006</v>
      </c>
      <c r="O225" s="48">
        <v>121714.773</v>
      </c>
      <c r="P225" s="48">
        <f>P8+P14+P46+P54+P87+P95+P97+P102+P104+P106+P108+P111+P131+P135+P164+P168+P180+P187+P194+P217+P223</f>
        <v>105038.55900000001</v>
      </c>
      <c r="Q225" s="50">
        <v>95113.495999999999</v>
      </c>
      <c r="R225" s="50">
        <v>97040.501999999993</v>
      </c>
      <c r="S225" s="50">
        <v>12571.545</v>
      </c>
      <c r="T225" s="191"/>
    </row>
    <row r="226" spans="1:20" ht="13.95" customHeight="1" x14ac:dyDescent="0.3">
      <c r="A226" s="154"/>
      <c r="B226" s="23"/>
      <c r="C226" s="9" t="s">
        <v>210</v>
      </c>
      <c r="D226" s="145"/>
      <c r="E226" s="23"/>
      <c r="F226" s="23"/>
      <c r="G226" s="50">
        <v>301.98899999999998</v>
      </c>
      <c r="H226" s="17">
        <v>0</v>
      </c>
      <c r="I226" s="17">
        <v>0</v>
      </c>
      <c r="J226" s="30">
        <v>0</v>
      </c>
      <c r="K226" s="50">
        <v>0</v>
      </c>
      <c r="L226" s="50">
        <v>301.98899999999998</v>
      </c>
      <c r="M226" s="50">
        <v>0</v>
      </c>
      <c r="N226" s="30">
        <v>0</v>
      </c>
      <c r="O226" s="30">
        <v>0</v>
      </c>
      <c r="P226" s="30">
        <v>0</v>
      </c>
      <c r="Q226" s="30">
        <v>0</v>
      </c>
      <c r="R226" s="30">
        <v>0</v>
      </c>
      <c r="S226" s="30">
        <v>0</v>
      </c>
      <c r="T226" s="191"/>
    </row>
    <row r="227" spans="1:20" ht="15" customHeight="1" x14ac:dyDescent="0.3">
      <c r="A227" s="154"/>
      <c r="B227" s="23"/>
      <c r="C227" s="9" t="s">
        <v>154</v>
      </c>
      <c r="D227" s="145"/>
      <c r="E227" s="23"/>
      <c r="F227" s="23"/>
      <c r="G227" s="17">
        <f>K227+L227+M227+N227+O227+P227+Q227+R227+S227</f>
        <v>34173.857000000004</v>
      </c>
      <c r="H227" s="17">
        <v>0</v>
      </c>
      <c r="I227" s="17">
        <v>0</v>
      </c>
      <c r="J227" s="30">
        <v>0</v>
      </c>
      <c r="K227" s="18">
        <v>1684.1690000000001</v>
      </c>
      <c r="L227" s="50">
        <v>242.44900000000001</v>
      </c>
      <c r="M227" s="50">
        <v>207.33500000000001</v>
      </c>
      <c r="N227" s="50">
        <v>629.28300000000002</v>
      </c>
      <c r="O227" s="18">
        <v>26081.105</v>
      </c>
      <c r="P227" s="50">
        <v>5329.5159999999996</v>
      </c>
      <c r="Q227" s="30">
        <v>0</v>
      </c>
      <c r="R227" s="30">
        <v>0</v>
      </c>
      <c r="S227" s="30">
        <v>0</v>
      </c>
      <c r="T227" s="191"/>
    </row>
    <row r="228" spans="1:20" ht="22.8" customHeight="1" x14ac:dyDescent="0.3">
      <c r="A228" s="154"/>
      <c r="B228" s="23"/>
      <c r="C228" s="9" t="s">
        <v>185</v>
      </c>
      <c r="D228" s="145"/>
      <c r="E228" s="23"/>
      <c r="F228" s="23"/>
      <c r="G228" s="17">
        <f>H228+J228+I228+K228+L228+M228+N228+O228+P228+Q228+R228+S228</f>
        <v>862934.62800000003</v>
      </c>
      <c r="H228" s="17">
        <v>54355.326999999997</v>
      </c>
      <c r="I228" s="17">
        <v>51120.887000000002</v>
      </c>
      <c r="J228" s="30">
        <v>56584.14</v>
      </c>
      <c r="K228" s="50">
        <v>57697.682999999997</v>
      </c>
      <c r="L228" s="50">
        <v>72729.536999999997</v>
      </c>
      <c r="M228" s="50">
        <f>M9+M16+M47+M55+M72+M88+M90+M92+M94+M113+M117+M120+M132+M141+M144+M161+M165+M169+M181+M195+M209+M219+M220+M224</f>
        <v>81749.016999999993</v>
      </c>
      <c r="N228" s="50">
        <v>88629.782999999996</v>
      </c>
      <c r="O228" s="48">
        <v>95633.668000000005</v>
      </c>
      <c r="P228" s="48">
        <v>99709.043000000005</v>
      </c>
      <c r="Q228" s="50">
        <v>95113.495999999999</v>
      </c>
      <c r="R228" s="50">
        <v>97040.501999999993</v>
      </c>
      <c r="S228" s="50">
        <v>12571.545</v>
      </c>
      <c r="T228" s="191"/>
    </row>
    <row r="229" spans="1:20" x14ac:dyDescent="0.3">
      <c r="A229" s="25"/>
      <c r="B229" s="25"/>
      <c r="C229" s="25"/>
      <c r="D229" s="25"/>
      <c r="E229" s="25"/>
      <c r="F229" s="25"/>
      <c r="G229" s="108"/>
      <c r="H229" s="25"/>
      <c r="I229" s="25"/>
      <c r="J229" s="25"/>
      <c r="K229" s="25"/>
      <c r="L229" s="25"/>
      <c r="M229" s="25"/>
      <c r="N229" s="25" t="s">
        <v>294</v>
      </c>
      <c r="O229" s="91">
        <v>71107.672999999995</v>
      </c>
      <c r="P229" s="91">
        <v>50708.857000000004</v>
      </c>
      <c r="Q229" s="109">
        <v>41372.296000000002</v>
      </c>
      <c r="R229" s="25"/>
      <c r="S229" s="25"/>
      <c r="T229" s="25"/>
    </row>
    <row r="230" spans="1:20" x14ac:dyDescent="0.3">
      <c r="A230" s="25"/>
      <c r="B230" s="25"/>
      <c r="C230" s="25"/>
      <c r="D230" s="25"/>
      <c r="E230" s="25"/>
      <c r="F230" s="25"/>
      <c r="G230" s="108"/>
      <c r="H230" s="25"/>
      <c r="I230" s="25"/>
      <c r="J230" s="25"/>
      <c r="K230" s="25"/>
      <c r="L230" s="25"/>
      <c r="M230" s="25"/>
      <c r="N230" s="25" t="s">
        <v>286</v>
      </c>
      <c r="O230" s="91">
        <v>50607.1</v>
      </c>
      <c r="P230" s="91">
        <v>54329.701999999997</v>
      </c>
      <c r="Q230" s="108">
        <v>53741.2</v>
      </c>
      <c r="R230" s="25"/>
      <c r="S230" s="25"/>
      <c r="T230" s="25"/>
    </row>
    <row r="231" spans="1:20" x14ac:dyDescent="0.3">
      <c r="Q231" s="109"/>
    </row>
  </sheetData>
  <mergeCells count="271">
    <mergeCell ref="D108:D109"/>
    <mergeCell ref="T106:T109"/>
    <mergeCell ref="D69:D70"/>
    <mergeCell ref="D80:D81"/>
    <mergeCell ref="D78:D79"/>
    <mergeCell ref="D82:D83"/>
    <mergeCell ref="A187:A189"/>
    <mergeCell ref="D187:D189"/>
    <mergeCell ref="A71:A72"/>
    <mergeCell ref="D71:D72"/>
    <mergeCell ref="A93:A94"/>
    <mergeCell ref="D76:D77"/>
    <mergeCell ref="A95:A96"/>
    <mergeCell ref="D95:D96"/>
    <mergeCell ref="A97:A98"/>
    <mergeCell ref="D97:D98"/>
    <mergeCell ref="D111:D120"/>
    <mergeCell ref="A116:A118"/>
    <mergeCell ref="A89:A90"/>
    <mergeCell ref="A91:A92"/>
    <mergeCell ref="A82:A83"/>
    <mergeCell ref="D84:D86"/>
    <mergeCell ref="D183:D186"/>
    <mergeCell ref="A160:A161"/>
    <mergeCell ref="D160:D161"/>
    <mergeCell ref="A167:T167"/>
    <mergeCell ref="T214:T215"/>
    <mergeCell ref="A214:A215"/>
    <mergeCell ref="D214:D215"/>
    <mergeCell ref="A212:A213"/>
    <mergeCell ref="D212:D213"/>
    <mergeCell ref="T212:T213"/>
    <mergeCell ref="T208:T209"/>
    <mergeCell ref="T210:T211"/>
    <mergeCell ref="A190:A192"/>
    <mergeCell ref="D190:D192"/>
    <mergeCell ref="T187:T192"/>
    <mergeCell ref="T194:T203"/>
    <mergeCell ref="A208:A209"/>
    <mergeCell ref="D200:D201"/>
    <mergeCell ref="A210:A211"/>
    <mergeCell ref="D208:D209"/>
    <mergeCell ref="D210:D211"/>
    <mergeCell ref="T183:T186"/>
    <mergeCell ref="T174:T176"/>
    <mergeCell ref="D177:D179"/>
    <mergeCell ref="A168:A170"/>
    <mergeCell ref="A183:A186"/>
    <mergeCell ref="A174:A176"/>
    <mergeCell ref="A177:A179"/>
    <mergeCell ref="A171:A173"/>
    <mergeCell ref="T180:T182"/>
    <mergeCell ref="T177:T179"/>
    <mergeCell ref="D168:D170"/>
    <mergeCell ref="D171:D173"/>
    <mergeCell ref="A180:A182"/>
    <mergeCell ref="T168:T170"/>
    <mergeCell ref="T171:T173"/>
    <mergeCell ref="D180:D182"/>
    <mergeCell ref="D174:D176"/>
    <mergeCell ref="D89:D90"/>
    <mergeCell ref="A84:A86"/>
    <mergeCell ref="A87:A88"/>
    <mergeCell ref="A121:S121"/>
    <mergeCell ref="T129:T132"/>
    <mergeCell ref="A102:A103"/>
    <mergeCell ref="A128:T128"/>
    <mergeCell ref="A133:T133"/>
    <mergeCell ref="T84:T86"/>
    <mergeCell ref="A129:A130"/>
    <mergeCell ref="D129:D130"/>
    <mergeCell ref="T89:T90"/>
    <mergeCell ref="A131:A132"/>
    <mergeCell ref="D131:D132"/>
    <mergeCell ref="A122:A123"/>
    <mergeCell ref="D91:D92"/>
    <mergeCell ref="T95:T98"/>
    <mergeCell ref="A99:S99"/>
    <mergeCell ref="D102:D103"/>
    <mergeCell ref="T102:T103"/>
    <mergeCell ref="A104:A105"/>
    <mergeCell ref="D104:D105"/>
    <mergeCell ref="T104:T105"/>
    <mergeCell ref="A106:A107"/>
    <mergeCell ref="A163:T163"/>
    <mergeCell ref="A154:A156"/>
    <mergeCell ref="A100:A101"/>
    <mergeCell ref="D100:D101"/>
    <mergeCell ref="T100:T101"/>
    <mergeCell ref="D137:D139"/>
    <mergeCell ref="T146:T148"/>
    <mergeCell ref="A162:T162"/>
    <mergeCell ref="A157:A159"/>
    <mergeCell ref="T149:T151"/>
    <mergeCell ref="D154:D156"/>
    <mergeCell ref="D143:D145"/>
    <mergeCell ref="A146:A148"/>
    <mergeCell ref="T157:T159"/>
    <mergeCell ref="A137:A139"/>
    <mergeCell ref="T160:T161"/>
    <mergeCell ref="D149:D151"/>
    <mergeCell ref="D135:D136"/>
    <mergeCell ref="D157:D159"/>
    <mergeCell ref="A140:A142"/>
    <mergeCell ref="T140:T142"/>
    <mergeCell ref="A143:A145"/>
    <mergeCell ref="D106:D107"/>
    <mergeCell ref="A108:A109"/>
    <mergeCell ref="I1:T1"/>
    <mergeCell ref="J2:T2"/>
    <mergeCell ref="A21:A22"/>
    <mergeCell ref="D21:D22"/>
    <mergeCell ref="T21:T22"/>
    <mergeCell ref="A3:T3"/>
    <mergeCell ref="A6:T6"/>
    <mergeCell ref="C15:C16"/>
    <mergeCell ref="A23:T23"/>
    <mergeCell ref="A8:A10"/>
    <mergeCell ref="T16:T18"/>
    <mergeCell ref="D8:D10"/>
    <mergeCell ref="T8:T10"/>
    <mergeCell ref="T11:T13"/>
    <mergeCell ref="A4:A5"/>
    <mergeCell ref="B4:C5"/>
    <mergeCell ref="D14:D18"/>
    <mergeCell ref="D19:D20"/>
    <mergeCell ref="T19:T20"/>
    <mergeCell ref="T4:T5"/>
    <mergeCell ref="E4:F5"/>
    <mergeCell ref="D4:D5"/>
    <mergeCell ref="A43:A44"/>
    <mergeCell ref="T80:T81"/>
    <mergeCell ref="A76:A77"/>
    <mergeCell ref="A69:A70"/>
    <mergeCell ref="T63:T64"/>
    <mergeCell ref="D58:D60"/>
    <mergeCell ref="A61:A62"/>
    <mergeCell ref="D61:D62"/>
    <mergeCell ref="T61:T62"/>
    <mergeCell ref="T76:T77"/>
    <mergeCell ref="A54:A56"/>
    <mergeCell ref="A80:A81"/>
    <mergeCell ref="T65:T66"/>
    <mergeCell ref="T46:T53"/>
    <mergeCell ref="A58:A60"/>
    <mergeCell ref="A57:T57"/>
    <mergeCell ref="T54:T56"/>
    <mergeCell ref="A78:A79"/>
    <mergeCell ref="T58:T60"/>
    <mergeCell ref="T78:T79"/>
    <mergeCell ref="T71:T72"/>
    <mergeCell ref="T69:T70"/>
    <mergeCell ref="A63:A64"/>
    <mergeCell ref="D63:D64"/>
    <mergeCell ref="A225:A228"/>
    <mergeCell ref="D225:D228"/>
    <mergeCell ref="T225:T228"/>
    <mergeCell ref="A216:T216"/>
    <mergeCell ref="A217:A221"/>
    <mergeCell ref="D217:D221"/>
    <mergeCell ref="A193:T193"/>
    <mergeCell ref="A196:A197"/>
    <mergeCell ref="A198:A199"/>
    <mergeCell ref="D194:D195"/>
    <mergeCell ref="D198:D199"/>
    <mergeCell ref="D196:D197"/>
    <mergeCell ref="A204:T204"/>
    <mergeCell ref="A205:A207"/>
    <mergeCell ref="D205:D207"/>
    <mergeCell ref="D202:D203"/>
    <mergeCell ref="A222:T222"/>
    <mergeCell ref="A223:A224"/>
    <mergeCell ref="D223:D224"/>
    <mergeCell ref="T205:T207"/>
    <mergeCell ref="A200:A201"/>
    <mergeCell ref="A202:A203"/>
    <mergeCell ref="C219:C220"/>
    <mergeCell ref="T218:T219"/>
    <mergeCell ref="A36:T36"/>
    <mergeCell ref="A40:A42"/>
    <mergeCell ref="A45:T45"/>
    <mergeCell ref="A46:A53"/>
    <mergeCell ref="D39:D42"/>
    <mergeCell ref="T40:T42"/>
    <mergeCell ref="T24:T26"/>
    <mergeCell ref="D27:D31"/>
    <mergeCell ref="T27:T35"/>
    <mergeCell ref="P27:P30"/>
    <mergeCell ref="P32:P34"/>
    <mergeCell ref="L27:L30"/>
    <mergeCell ref="G32:G34"/>
    <mergeCell ref="D24:D26"/>
    <mergeCell ref="J27:J30"/>
    <mergeCell ref="K27:K30"/>
    <mergeCell ref="N27:N30"/>
    <mergeCell ref="N32:N34"/>
    <mergeCell ref="O32:O34"/>
    <mergeCell ref="O27:O30"/>
    <mergeCell ref="M32:M34"/>
    <mergeCell ref="Q27:Q30"/>
    <mergeCell ref="S27:S30"/>
    <mergeCell ref="Q32:Q34"/>
    <mergeCell ref="D32:D35"/>
    <mergeCell ref="H32:H34"/>
    <mergeCell ref="A7:T7"/>
    <mergeCell ref="A27:A31"/>
    <mergeCell ref="H27:H30"/>
    <mergeCell ref="M27:M30"/>
    <mergeCell ref="I27:I30"/>
    <mergeCell ref="A32:A35"/>
    <mergeCell ref="K32:K34"/>
    <mergeCell ref="J32:J34"/>
    <mergeCell ref="L32:L34"/>
    <mergeCell ref="A11:A13"/>
    <mergeCell ref="A14:A18"/>
    <mergeCell ref="A24:A26"/>
    <mergeCell ref="G27:G30"/>
    <mergeCell ref="S32:S34"/>
    <mergeCell ref="I32:I34"/>
    <mergeCell ref="R27:R30"/>
    <mergeCell ref="R32:R34"/>
    <mergeCell ref="D11:D13"/>
    <mergeCell ref="A19:A20"/>
    <mergeCell ref="A37:A39"/>
    <mergeCell ref="T43:T44"/>
    <mergeCell ref="T37:T39"/>
    <mergeCell ref="D46:D53"/>
    <mergeCell ref="D43:D44"/>
    <mergeCell ref="D37:D38"/>
    <mergeCell ref="A152:A153"/>
    <mergeCell ref="G4:S4"/>
    <mergeCell ref="D54:D56"/>
    <mergeCell ref="D67:D68"/>
    <mergeCell ref="A65:A66"/>
    <mergeCell ref="D65:D66"/>
    <mergeCell ref="T67:T68"/>
    <mergeCell ref="D87:D88"/>
    <mergeCell ref="T87:T88"/>
    <mergeCell ref="T137:T139"/>
    <mergeCell ref="A67:A68"/>
    <mergeCell ref="A111:A112"/>
    <mergeCell ref="A135:A136"/>
    <mergeCell ref="D93:D94"/>
    <mergeCell ref="T91:T94"/>
    <mergeCell ref="A126:A127"/>
    <mergeCell ref="D126:D127"/>
    <mergeCell ref="T82:T83"/>
    <mergeCell ref="T223:T224"/>
    <mergeCell ref="A73:A75"/>
    <mergeCell ref="D73:D75"/>
    <mergeCell ref="T73:T75"/>
    <mergeCell ref="A149:A151"/>
    <mergeCell ref="A164:A166"/>
    <mergeCell ref="D146:D148"/>
    <mergeCell ref="T164:T166"/>
    <mergeCell ref="T154:T156"/>
    <mergeCell ref="T152:T153"/>
    <mergeCell ref="T143:T145"/>
    <mergeCell ref="D152:D153"/>
    <mergeCell ref="D140:D142"/>
    <mergeCell ref="A124:A125"/>
    <mergeCell ref="D122:D123"/>
    <mergeCell ref="D124:D125"/>
    <mergeCell ref="T135:T136"/>
    <mergeCell ref="A110:T110"/>
    <mergeCell ref="A113:A115"/>
    <mergeCell ref="T111:T127"/>
    <mergeCell ref="A134:T134"/>
    <mergeCell ref="A119:A120"/>
    <mergeCell ref="A194:A195"/>
    <mergeCell ref="D164:D166"/>
  </mergeCells>
  <pageMargins left="0" right="0" top="0.59055118110236227" bottom="0.15748031496062992" header="0.31496062992125984" footer="0.31496062992125984"/>
  <pageSetup paperSize="9" scale="85" orientation="landscape" r:id="rId1"/>
  <headerFooter differentFirst="1" scaleWithDoc="0" alignWithMargins="0">
    <oddHeader>&amp;C&amp;"Times New Roman,обычный"&amp;P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9" sqref="D29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2024-08-07T12:02:35Z</dcterms:modified>
</cp:coreProperties>
</file>